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1.xml" ContentType="application/vnd.openxmlformats-officedocument.themeOverrid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theme/themeOverride2.xml" ContentType="application/vnd.openxmlformats-officedocument.themeOverrid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theme/themeOverride3.xml" ContentType="application/vnd.openxmlformats-officedocument.themeOverrid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theme/themeOverride4.xml" ContentType="application/vnd.openxmlformats-officedocument.themeOverride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theme/themeOverride5.xml" ContentType="application/vnd.openxmlformats-officedocument.themeOverride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theme/themeOverride6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2.xml" ContentType="application/vnd.openxmlformats-officedocument.drawingml.chart+xml"/>
  <Override PartName="/xl/theme/themeOverride7.xml" ContentType="application/vnd.openxmlformats-officedocument.themeOverride+xml"/>
  <Override PartName="/xl/drawings/drawing2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7\KN_2017\krajske_normativy_upr_2017\_KN 2017\"/>
    </mc:Choice>
  </mc:AlternateContent>
  <bookViews>
    <workbookView xWindow="120" yWindow="120" windowWidth="18960" windowHeight="11835"/>
  </bookViews>
  <sheets>
    <sheet name="titul" sheetId="3" r:id="rId1"/>
    <sheet name="Graf č. 1" sheetId="4" r:id="rId2"/>
    <sheet name="Graf č. 2" sheetId="13" r:id="rId3"/>
    <sheet name="Graf č. 3" sheetId="14" r:id="rId4"/>
    <sheet name="Graf č. 4" sheetId="31" r:id="rId5"/>
    <sheet name="Graf č. 5" sheetId="34" r:id="rId6"/>
    <sheet name="Graf č. 6" sheetId="36" r:id="rId7"/>
    <sheet name="Graf č. 7" sheetId="33" r:id="rId8"/>
    <sheet name="Graf č. 8" sheetId="35" r:id="rId9"/>
    <sheet name="Graf č. 9" sheetId="37" r:id="rId10"/>
    <sheet name="Graf č. 10" sheetId="11" r:id="rId11"/>
    <sheet name="Graf č. 11" sheetId="15" r:id="rId12"/>
    <sheet name="Graf č. 12" sheetId="17" r:id="rId13"/>
    <sheet name="Graf č. 13" sheetId="18" r:id="rId14"/>
    <sheet name="Graf č. 14" sheetId="19" r:id="rId15"/>
    <sheet name="Graf č. 15" sheetId="25" r:id="rId16"/>
    <sheet name="Graf č. 16" sheetId="27" r:id="rId17"/>
    <sheet name="Graf č. 17" sheetId="29" r:id="rId18"/>
    <sheet name="Graf č. 18" sheetId="26" r:id="rId19"/>
    <sheet name="Graf č. 19" sheetId="28" r:id="rId20"/>
    <sheet name="Graf č. 20" sheetId="30" r:id="rId21"/>
    <sheet name="Graf č. 21" sheetId="20" r:id="rId22"/>
    <sheet name="Graf č. 22" sheetId="21" r:id="rId23"/>
    <sheet name="Tabulka č. 1" sheetId="8" r:id="rId24"/>
    <sheet name="Tabulka č. 2" sheetId="39" r:id="rId25"/>
    <sheet name="Tabulka č. 3" sheetId="23" r:id="rId26"/>
    <sheet name="Tabulka č. 4" sheetId="22" r:id="rId27"/>
    <sheet name="Tabulka č. 5" sheetId="38" r:id="rId28"/>
    <sheet name="Tabulka č. 6" sheetId="24" r:id="rId29"/>
    <sheet name="Tabulka č. 7" sheetId="46" r:id="rId30"/>
    <sheet name="Tabulka č. 8" sheetId="47" r:id="rId31"/>
    <sheet name="Tabulka č. 9" sheetId="48" r:id="rId32"/>
    <sheet name="Tabulka č. 10" sheetId="49" r:id="rId33"/>
    <sheet name="Tabulka č. 11" sheetId="50" r:id="rId34"/>
    <sheet name="Tabulka č. 12" sheetId="51" r:id="rId35"/>
    <sheet name="KN 2017" sheetId="1" r:id="rId36"/>
    <sheet name="KN 2016 TV tab.1" sheetId="40" r:id="rId37"/>
    <sheet name="KN 2016 TV tab.2" sheetId="41" r:id="rId38"/>
    <sheet name="KN 2016 TV tab.3" sheetId="42" r:id="rId39"/>
    <sheet name="KN 2016 OV tab.4" sheetId="43" r:id="rId40"/>
    <sheet name="KN 2016 OV tab.5" sheetId="44" r:id="rId41"/>
    <sheet name="KN 2016 OV tab.6" sheetId="45" r:id="rId42"/>
  </sheets>
  <calcPr calcId="152511"/>
</workbook>
</file>

<file path=xl/calcChain.xml><?xml version="1.0" encoding="utf-8"?>
<calcChain xmlns="http://schemas.openxmlformats.org/spreadsheetml/2006/main">
  <c r="P10" i="42" l="1"/>
  <c r="P12" i="8" l="1"/>
  <c r="O12" i="8"/>
  <c r="O12" i="46" s="1"/>
  <c r="N12" i="8"/>
  <c r="N12" i="46" s="1"/>
  <c r="M12" i="8"/>
  <c r="M12" i="46" s="1"/>
  <c r="L12" i="8"/>
  <c r="L12" i="46" s="1"/>
  <c r="K12" i="8"/>
  <c r="K12" i="46" s="1"/>
  <c r="J12" i="8"/>
  <c r="J12" i="46" s="1"/>
  <c r="I12" i="8"/>
  <c r="I12" i="46" s="1"/>
  <c r="H12" i="8"/>
  <c r="H12" i="46" s="1"/>
  <c r="G12" i="8"/>
  <c r="G12" i="46" s="1"/>
  <c r="F12" i="8"/>
  <c r="F12" i="46" s="1"/>
  <c r="E12" i="8"/>
  <c r="E12" i="46" s="1"/>
  <c r="D12" i="8"/>
  <c r="D12" i="46" s="1"/>
  <c r="C12" i="8"/>
  <c r="C12" i="46" s="1"/>
  <c r="P11" i="8"/>
  <c r="O11" i="8"/>
  <c r="O11" i="46" s="1"/>
  <c r="N11" i="8"/>
  <c r="N11" i="46" s="1"/>
  <c r="M11" i="8"/>
  <c r="M11" i="46" s="1"/>
  <c r="L11" i="8"/>
  <c r="L11" i="46" s="1"/>
  <c r="K11" i="8"/>
  <c r="K11" i="46" s="1"/>
  <c r="J11" i="8"/>
  <c r="J11" i="46" s="1"/>
  <c r="I11" i="8"/>
  <c r="I11" i="46" s="1"/>
  <c r="H11" i="8"/>
  <c r="H11" i="46" s="1"/>
  <c r="G11" i="8"/>
  <c r="G11" i="46" s="1"/>
  <c r="F11" i="8"/>
  <c r="F11" i="46" s="1"/>
  <c r="E11" i="8"/>
  <c r="E11" i="46" s="1"/>
  <c r="D11" i="8"/>
  <c r="D11" i="46" s="1"/>
  <c r="C11" i="8"/>
  <c r="C11" i="46" s="1"/>
  <c r="P10" i="8"/>
  <c r="O10" i="8"/>
  <c r="O10" i="46" s="1"/>
  <c r="N10" i="8"/>
  <c r="N10" i="46" s="1"/>
  <c r="M10" i="8"/>
  <c r="M10" i="46" s="1"/>
  <c r="L10" i="8"/>
  <c r="L10" i="46" s="1"/>
  <c r="K10" i="8"/>
  <c r="K10" i="46" s="1"/>
  <c r="J10" i="8"/>
  <c r="J10" i="46" s="1"/>
  <c r="I10" i="8"/>
  <c r="I10" i="46" s="1"/>
  <c r="H10" i="8"/>
  <c r="H10" i="46" s="1"/>
  <c r="G10" i="8"/>
  <c r="G10" i="46" s="1"/>
  <c r="F10" i="8"/>
  <c r="F10" i="46" s="1"/>
  <c r="E10" i="8"/>
  <c r="E10" i="46" s="1"/>
  <c r="D10" i="8"/>
  <c r="D10" i="46" s="1"/>
  <c r="C10" i="8"/>
  <c r="C10" i="46" s="1"/>
  <c r="P9" i="8"/>
  <c r="O9" i="8"/>
  <c r="O9" i="46" s="1"/>
  <c r="N9" i="8"/>
  <c r="N9" i="46" s="1"/>
  <c r="M9" i="8"/>
  <c r="M9" i="46" s="1"/>
  <c r="L9" i="8"/>
  <c r="L9" i="46" s="1"/>
  <c r="K9" i="8"/>
  <c r="K9" i="46" s="1"/>
  <c r="J9" i="8"/>
  <c r="J9" i="46" s="1"/>
  <c r="I9" i="8"/>
  <c r="I9" i="46" s="1"/>
  <c r="H9" i="8"/>
  <c r="H9" i="46" s="1"/>
  <c r="G9" i="8"/>
  <c r="G9" i="46" s="1"/>
  <c r="F9" i="8"/>
  <c r="F9" i="46" s="1"/>
  <c r="E9" i="8"/>
  <c r="E9" i="46" s="1"/>
  <c r="D9" i="8"/>
  <c r="D9" i="46" s="1"/>
  <c r="C9" i="8"/>
  <c r="C9" i="46" s="1"/>
  <c r="P8" i="8"/>
  <c r="O8" i="8"/>
  <c r="O8" i="46" s="1"/>
  <c r="N8" i="8"/>
  <c r="N8" i="46" s="1"/>
  <c r="M8" i="8"/>
  <c r="M8" i="46" s="1"/>
  <c r="L8" i="8"/>
  <c r="L8" i="46" s="1"/>
  <c r="K8" i="8"/>
  <c r="K8" i="46" s="1"/>
  <c r="J8" i="8"/>
  <c r="J8" i="46" s="1"/>
  <c r="I8" i="8"/>
  <c r="I8" i="46" s="1"/>
  <c r="H8" i="8"/>
  <c r="H8" i="46" s="1"/>
  <c r="G8" i="8"/>
  <c r="G8" i="46" s="1"/>
  <c r="F8" i="8"/>
  <c r="F8" i="46" s="1"/>
  <c r="E8" i="8"/>
  <c r="E8" i="46" s="1"/>
  <c r="D8" i="8"/>
  <c r="D8" i="46" s="1"/>
  <c r="C8" i="8"/>
  <c r="C8" i="46" s="1"/>
  <c r="P7" i="8"/>
  <c r="O7" i="8"/>
  <c r="O7" i="46" s="1"/>
  <c r="N7" i="8"/>
  <c r="N7" i="46" s="1"/>
  <c r="M7" i="8"/>
  <c r="M7" i="46" s="1"/>
  <c r="L7" i="8"/>
  <c r="L7" i="46" s="1"/>
  <c r="K7" i="8"/>
  <c r="K7" i="46" s="1"/>
  <c r="J7" i="8"/>
  <c r="J7" i="46" s="1"/>
  <c r="I7" i="8"/>
  <c r="I7" i="46" s="1"/>
  <c r="H7" i="8"/>
  <c r="H7" i="46" s="1"/>
  <c r="G7" i="8"/>
  <c r="G7" i="46" s="1"/>
  <c r="F7" i="8"/>
  <c r="F7" i="46" s="1"/>
  <c r="E7" i="8"/>
  <c r="E7" i="46" s="1"/>
  <c r="D7" i="8"/>
  <c r="D7" i="46" s="1"/>
  <c r="C7" i="8"/>
  <c r="C7" i="46" s="1"/>
  <c r="P40" i="24" l="1"/>
  <c r="O40" i="24"/>
  <c r="O40" i="51" s="1"/>
  <c r="N40" i="24"/>
  <c r="N40" i="51" s="1"/>
  <c r="M40" i="24"/>
  <c r="M40" i="51" s="1"/>
  <c r="L40" i="24"/>
  <c r="L40" i="51" s="1"/>
  <c r="K40" i="24"/>
  <c r="K40" i="51" s="1"/>
  <c r="J40" i="24"/>
  <c r="J40" i="51" s="1"/>
  <c r="I40" i="24"/>
  <c r="I40" i="51" s="1"/>
  <c r="H40" i="24"/>
  <c r="H40" i="51" s="1"/>
  <c r="G40" i="24"/>
  <c r="G40" i="51" s="1"/>
  <c r="F40" i="24"/>
  <c r="F40" i="51" s="1"/>
  <c r="E40" i="24"/>
  <c r="E40" i="51" s="1"/>
  <c r="D40" i="24"/>
  <c r="D40" i="51" s="1"/>
  <c r="C40" i="24"/>
  <c r="C40" i="51" s="1"/>
  <c r="P39" i="24"/>
  <c r="O39" i="24"/>
  <c r="O39" i="51" s="1"/>
  <c r="N39" i="24"/>
  <c r="N39" i="51" s="1"/>
  <c r="M39" i="24"/>
  <c r="M39" i="51" s="1"/>
  <c r="L39" i="24"/>
  <c r="L39" i="51" s="1"/>
  <c r="K39" i="24"/>
  <c r="K39" i="51" s="1"/>
  <c r="J39" i="24"/>
  <c r="J39" i="51" s="1"/>
  <c r="I39" i="24"/>
  <c r="I39" i="51" s="1"/>
  <c r="H39" i="24"/>
  <c r="H39" i="51" s="1"/>
  <c r="G39" i="24"/>
  <c r="G39" i="51" s="1"/>
  <c r="F39" i="24"/>
  <c r="F39" i="51" s="1"/>
  <c r="E39" i="24"/>
  <c r="E39" i="51" s="1"/>
  <c r="D39" i="24"/>
  <c r="D39" i="51" s="1"/>
  <c r="C39" i="24"/>
  <c r="C39" i="51" s="1"/>
  <c r="P38" i="24"/>
  <c r="O38" i="24"/>
  <c r="O38" i="51" s="1"/>
  <c r="N38" i="24"/>
  <c r="N38" i="51" s="1"/>
  <c r="M38" i="24"/>
  <c r="M38" i="51" s="1"/>
  <c r="L38" i="24"/>
  <c r="L38" i="51" s="1"/>
  <c r="K38" i="24"/>
  <c r="K38" i="51" s="1"/>
  <c r="J38" i="24"/>
  <c r="J38" i="51" s="1"/>
  <c r="I38" i="24"/>
  <c r="I38" i="51" s="1"/>
  <c r="H38" i="24"/>
  <c r="H38" i="51" s="1"/>
  <c r="G38" i="24"/>
  <c r="G38" i="51" s="1"/>
  <c r="F38" i="24"/>
  <c r="F38" i="51" s="1"/>
  <c r="E38" i="24"/>
  <c r="E38" i="51" s="1"/>
  <c r="D38" i="24"/>
  <c r="D38" i="51" s="1"/>
  <c r="C38" i="24"/>
  <c r="C38" i="51" s="1"/>
  <c r="P37" i="24"/>
  <c r="O37" i="24"/>
  <c r="O37" i="51" s="1"/>
  <c r="N37" i="24"/>
  <c r="N37" i="51" s="1"/>
  <c r="M37" i="24"/>
  <c r="M37" i="51" s="1"/>
  <c r="L37" i="24"/>
  <c r="L37" i="51" s="1"/>
  <c r="K37" i="24"/>
  <c r="K37" i="51" s="1"/>
  <c r="J37" i="24"/>
  <c r="J37" i="51" s="1"/>
  <c r="I37" i="24"/>
  <c r="I37" i="51" s="1"/>
  <c r="H37" i="24"/>
  <c r="H37" i="51" s="1"/>
  <c r="G37" i="24"/>
  <c r="G37" i="51" s="1"/>
  <c r="F37" i="24"/>
  <c r="F37" i="51" s="1"/>
  <c r="E37" i="24"/>
  <c r="E37" i="51" s="1"/>
  <c r="D37" i="24"/>
  <c r="D37" i="51" s="1"/>
  <c r="C37" i="24"/>
  <c r="C37" i="51" s="1"/>
  <c r="P36" i="24"/>
  <c r="O36" i="24"/>
  <c r="O36" i="51" s="1"/>
  <c r="N36" i="24"/>
  <c r="N36" i="51" s="1"/>
  <c r="M36" i="24"/>
  <c r="M36" i="51" s="1"/>
  <c r="L36" i="24"/>
  <c r="L36" i="51" s="1"/>
  <c r="K36" i="24"/>
  <c r="K36" i="51" s="1"/>
  <c r="J36" i="24"/>
  <c r="J36" i="51" s="1"/>
  <c r="I36" i="24"/>
  <c r="I36" i="51" s="1"/>
  <c r="H36" i="24"/>
  <c r="H36" i="51" s="1"/>
  <c r="G36" i="24"/>
  <c r="G36" i="51" s="1"/>
  <c r="F36" i="24"/>
  <c r="F36" i="51" s="1"/>
  <c r="E36" i="24"/>
  <c r="E36" i="51" s="1"/>
  <c r="D36" i="24"/>
  <c r="D36" i="51" s="1"/>
  <c r="C36" i="24"/>
  <c r="C36" i="51" s="1"/>
  <c r="P35" i="24"/>
  <c r="O35" i="24"/>
  <c r="O35" i="51" s="1"/>
  <c r="N35" i="24"/>
  <c r="N35" i="51" s="1"/>
  <c r="M35" i="24"/>
  <c r="M35" i="51" s="1"/>
  <c r="L35" i="24"/>
  <c r="L35" i="51" s="1"/>
  <c r="K35" i="24"/>
  <c r="K35" i="51" s="1"/>
  <c r="J35" i="24"/>
  <c r="J35" i="51" s="1"/>
  <c r="I35" i="24"/>
  <c r="I35" i="51" s="1"/>
  <c r="H35" i="24"/>
  <c r="H35" i="51" s="1"/>
  <c r="G35" i="24"/>
  <c r="G35" i="51" s="1"/>
  <c r="F35" i="24"/>
  <c r="F35" i="51" s="1"/>
  <c r="E35" i="24"/>
  <c r="E35" i="51" s="1"/>
  <c r="D35" i="24"/>
  <c r="D35" i="51" s="1"/>
  <c r="C35" i="24"/>
  <c r="C35" i="51" s="1"/>
  <c r="B40" i="24"/>
  <c r="B40" i="51" s="1"/>
  <c r="B39" i="24"/>
  <c r="B39" i="51" s="1"/>
  <c r="B38" i="24"/>
  <c r="B38" i="51" s="1"/>
  <c r="B37" i="24"/>
  <c r="B37" i="51" s="1"/>
  <c r="B36" i="24"/>
  <c r="B36" i="51" s="1"/>
  <c r="B35" i="24"/>
  <c r="B35" i="51" s="1"/>
  <c r="P33" i="24"/>
  <c r="O33" i="24"/>
  <c r="O33" i="51" s="1"/>
  <c r="N33" i="24"/>
  <c r="N33" i="51" s="1"/>
  <c r="M33" i="24"/>
  <c r="M33" i="51" s="1"/>
  <c r="L33" i="24"/>
  <c r="L33" i="51" s="1"/>
  <c r="K33" i="24"/>
  <c r="K33" i="51" s="1"/>
  <c r="J33" i="24"/>
  <c r="J33" i="51" s="1"/>
  <c r="I33" i="24"/>
  <c r="I33" i="51" s="1"/>
  <c r="H33" i="24"/>
  <c r="H33" i="51" s="1"/>
  <c r="G33" i="24"/>
  <c r="G33" i="51" s="1"/>
  <c r="F33" i="24"/>
  <c r="F33" i="51" s="1"/>
  <c r="E33" i="24"/>
  <c r="E33" i="51" s="1"/>
  <c r="D33" i="24"/>
  <c r="D33" i="51" s="1"/>
  <c r="C33" i="24"/>
  <c r="C33" i="51" s="1"/>
  <c r="P32" i="24"/>
  <c r="O32" i="24"/>
  <c r="O32" i="51" s="1"/>
  <c r="N32" i="24"/>
  <c r="N32" i="51" s="1"/>
  <c r="M32" i="24"/>
  <c r="M32" i="51" s="1"/>
  <c r="L32" i="24"/>
  <c r="L32" i="51" s="1"/>
  <c r="K32" i="24"/>
  <c r="K32" i="51" s="1"/>
  <c r="J32" i="24"/>
  <c r="J32" i="51" s="1"/>
  <c r="I32" i="24"/>
  <c r="I32" i="51" s="1"/>
  <c r="H32" i="24"/>
  <c r="H32" i="51" s="1"/>
  <c r="G32" i="24"/>
  <c r="G32" i="51" s="1"/>
  <c r="F32" i="24"/>
  <c r="F32" i="51" s="1"/>
  <c r="E32" i="24"/>
  <c r="E32" i="51" s="1"/>
  <c r="D32" i="24"/>
  <c r="D32" i="51" s="1"/>
  <c r="C32" i="24"/>
  <c r="C32" i="51" s="1"/>
  <c r="P31" i="24"/>
  <c r="O31" i="24"/>
  <c r="O31" i="51" s="1"/>
  <c r="N31" i="24"/>
  <c r="N31" i="51" s="1"/>
  <c r="M31" i="24"/>
  <c r="M31" i="51" s="1"/>
  <c r="L31" i="24"/>
  <c r="L31" i="51" s="1"/>
  <c r="K31" i="24"/>
  <c r="K31" i="51" s="1"/>
  <c r="J31" i="24"/>
  <c r="J31" i="51" s="1"/>
  <c r="I31" i="24"/>
  <c r="I31" i="51" s="1"/>
  <c r="H31" i="24"/>
  <c r="H31" i="51" s="1"/>
  <c r="G31" i="24"/>
  <c r="G31" i="51" s="1"/>
  <c r="F31" i="24"/>
  <c r="F31" i="51" s="1"/>
  <c r="E31" i="24"/>
  <c r="E31" i="51" s="1"/>
  <c r="D31" i="24"/>
  <c r="D31" i="51" s="1"/>
  <c r="C31" i="24"/>
  <c r="C31" i="51" s="1"/>
  <c r="P30" i="24"/>
  <c r="O30" i="24"/>
  <c r="O30" i="51" s="1"/>
  <c r="N30" i="24"/>
  <c r="N30" i="51" s="1"/>
  <c r="M30" i="24"/>
  <c r="M30" i="51" s="1"/>
  <c r="L30" i="24"/>
  <c r="L30" i="51" s="1"/>
  <c r="K30" i="24"/>
  <c r="K30" i="51" s="1"/>
  <c r="J30" i="24"/>
  <c r="J30" i="51" s="1"/>
  <c r="I30" i="24"/>
  <c r="I30" i="51" s="1"/>
  <c r="H30" i="24"/>
  <c r="H30" i="51" s="1"/>
  <c r="G30" i="24"/>
  <c r="G30" i="51" s="1"/>
  <c r="F30" i="24"/>
  <c r="F30" i="51" s="1"/>
  <c r="E30" i="24"/>
  <c r="E30" i="51" s="1"/>
  <c r="D30" i="24"/>
  <c r="D30" i="51" s="1"/>
  <c r="C30" i="24"/>
  <c r="C30" i="51" s="1"/>
  <c r="P29" i="24"/>
  <c r="O29" i="24"/>
  <c r="O29" i="51" s="1"/>
  <c r="N29" i="24"/>
  <c r="N29" i="51" s="1"/>
  <c r="M29" i="24"/>
  <c r="M29" i="51" s="1"/>
  <c r="L29" i="24"/>
  <c r="L29" i="51" s="1"/>
  <c r="K29" i="24"/>
  <c r="K29" i="51" s="1"/>
  <c r="J29" i="24"/>
  <c r="J29" i="51" s="1"/>
  <c r="I29" i="24"/>
  <c r="I29" i="51" s="1"/>
  <c r="H29" i="24"/>
  <c r="H29" i="51" s="1"/>
  <c r="G29" i="24"/>
  <c r="G29" i="51" s="1"/>
  <c r="F29" i="24"/>
  <c r="F29" i="51" s="1"/>
  <c r="E29" i="24"/>
  <c r="E29" i="51" s="1"/>
  <c r="D29" i="24"/>
  <c r="D29" i="51" s="1"/>
  <c r="C29" i="24"/>
  <c r="C29" i="51" s="1"/>
  <c r="P28" i="24"/>
  <c r="O28" i="24"/>
  <c r="O28" i="51" s="1"/>
  <c r="N28" i="24"/>
  <c r="N28" i="51" s="1"/>
  <c r="M28" i="24"/>
  <c r="M28" i="51" s="1"/>
  <c r="L28" i="24"/>
  <c r="L28" i="51" s="1"/>
  <c r="K28" i="24"/>
  <c r="K28" i="51" s="1"/>
  <c r="J28" i="24"/>
  <c r="J28" i="51" s="1"/>
  <c r="I28" i="24"/>
  <c r="I28" i="51" s="1"/>
  <c r="H28" i="24"/>
  <c r="H28" i="51" s="1"/>
  <c r="G28" i="24"/>
  <c r="G28" i="51" s="1"/>
  <c r="F28" i="24"/>
  <c r="F28" i="51" s="1"/>
  <c r="E28" i="24"/>
  <c r="E28" i="51" s="1"/>
  <c r="D28" i="24"/>
  <c r="D28" i="51" s="1"/>
  <c r="C28" i="24"/>
  <c r="C28" i="51" s="1"/>
  <c r="B33" i="24"/>
  <c r="B33" i="51" s="1"/>
  <c r="B32" i="24"/>
  <c r="B32" i="51" s="1"/>
  <c r="B31" i="24"/>
  <c r="B31" i="51" s="1"/>
  <c r="B30" i="24"/>
  <c r="B30" i="51" s="1"/>
  <c r="B29" i="24"/>
  <c r="B29" i="51" s="1"/>
  <c r="B28" i="24"/>
  <c r="B28" i="51" s="1"/>
  <c r="P26" i="24"/>
  <c r="O26" i="24"/>
  <c r="O26" i="51" s="1"/>
  <c r="N26" i="24"/>
  <c r="N26" i="51" s="1"/>
  <c r="M26" i="24"/>
  <c r="M26" i="51" s="1"/>
  <c r="L26" i="24"/>
  <c r="L26" i="51" s="1"/>
  <c r="K26" i="24"/>
  <c r="K26" i="51" s="1"/>
  <c r="J26" i="24"/>
  <c r="J26" i="51" s="1"/>
  <c r="I26" i="24"/>
  <c r="I26" i="51" s="1"/>
  <c r="H26" i="24"/>
  <c r="H26" i="51" s="1"/>
  <c r="G26" i="24"/>
  <c r="G26" i="51" s="1"/>
  <c r="F26" i="24"/>
  <c r="F26" i="51" s="1"/>
  <c r="E26" i="24"/>
  <c r="E26" i="51" s="1"/>
  <c r="D26" i="24"/>
  <c r="D26" i="51" s="1"/>
  <c r="C26" i="24"/>
  <c r="C26" i="51" s="1"/>
  <c r="P25" i="24"/>
  <c r="O25" i="24"/>
  <c r="O25" i="51" s="1"/>
  <c r="N25" i="24"/>
  <c r="N25" i="51" s="1"/>
  <c r="M25" i="24"/>
  <c r="M25" i="51" s="1"/>
  <c r="L25" i="24"/>
  <c r="L25" i="51" s="1"/>
  <c r="K25" i="24"/>
  <c r="K25" i="51" s="1"/>
  <c r="J25" i="24"/>
  <c r="J25" i="51" s="1"/>
  <c r="I25" i="24"/>
  <c r="I25" i="51" s="1"/>
  <c r="H25" i="24"/>
  <c r="H25" i="51" s="1"/>
  <c r="G25" i="24"/>
  <c r="G25" i="51" s="1"/>
  <c r="F25" i="24"/>
  <c r="F25" i="51" s="1"/>
  <c r="E25" i="24"/>
  <c r="E25" i="51" s="1"/>
  <c r="D25" i="24"/>
  <c r="D25" i="51" s="1"/>
  <c r="C25" i="24"/>
  <c r="C25" i="51" s="1"/>
  <c r="P24" i="24"/>
  <c r="O24" i="24"/>
  <c r="O24" i="51" s="1"/>
  <c r="N24" i="24"/>
  <c r="N24" i="51" s="1"/>
  <c r="M24" i="24"/>
  <c r="M24" i="51" s="1"/>
  <c r="L24" i="24"/>
  <c r="L24" i="51" s="1"/>
  <c r="K24" i="24"/>
  <c r="K24" i="51" s="1"/>
  <c r="J24" i="24"/>
  <c r="J24" i="51" s="1"/>
  <c r="I24" i="24"/>
  <c r="I24" i="51" s="1"/>
  <c r="H24" i="24"/>
  <c r="H24" i="51" s="1"/>
  <c r="G24" i="24"/>
  <c r="G24" i="51" s="1"/>
  <c r="F24" i="24"/>
  <c r="F24" i="51" s="1"/>
  <c r="E24" i="24"/>
  <c r="E24" i="51" s="1"/>
  <c r="D24" i="24"/>
  <c r="D24" i="51" s="1"/>
  <c r="C24" i="24"/>
  <c r="C24" i="51" s="1"/>
  <c r="P23" i="24"/>
  <c r="O23" i="24"/>
  <c r="O23" i="51" s="1"/>
  <c r="N23" i="24"/>
  <c r="N23" i="51" s="1"/>
  <c r="M23" i="24"/>
  <c r="M23" i="51" s="1"/>
  <c r="L23" i="24"/>
  <c r="L23" i="51" s="1"/>
  <c r="K23" i="24"/>
  <c r="K23" i="51" s="1"/>
  <c r="J23" i="24"/>
  <c r="J23" i="51" s="1"/>
  <c r="I23" i="24"/>
  <c r="I23" i="51" s="1"/>
  <c r="H23" i="24"/>
  <c r="H23" i="51" s="1"/>
  <c r="G23" i="24"/>
  <c r="G23" i="51" s="1"/>
  <c r="F23" i="24"/>
  <c r="F23" i="51" s="1"/>
  <c r="E23" i="24"/>
  <c r="E23" i="51" s="1"/>
  <c r="D23" i="24"/>
  <c r="D23" i="51" s="1"/>
  <c r="C23" i="24"/>
  <c r="C23" i="51" s="1"/>
  <c r="P22" i="24"/>
  <c r="O22" i="24"/>
  <c r="O22" i="51" s="1"/>
  <c r="N22" i="24"/>
  <c r="N22" i="51" s="1"/>
  <c r="M22" i="24"/>
  <c r="M22" i="51" s="1"/>
  <c r="L22" i="24"/>
  <c r="L22" i="51" s="1"/>
  <c r="K22" i="24"/>
  <c r="K22" i="51" s="1"/>
  <c r="J22" i="24"/>
  <c r="J22" i="51" s="1"/>
  <c r="I22" i="24"/>
  <c r="I22" i="51" s="1"/>
  <c r="H22" i="24"/>
  <c r="H22" i="51" s="1"/>
  <c r="G22" i="24"/>
  <c r="G22" i="51" s="1"/>
  <c r="F22" i="24"/>
  <c r="F22" i="51" s="1"/>
  <c r="E22" i="24"/>
  <c r="E22" i="51" s="1"/>
  <c r="D22" i="24"/>
  <c r="D22" i="51" s="1"/>
  <c r="C22" i="24"/>
  <c r="C22" i="51" s="1"/>
  <c r="P21" i="24"/>
  <c r="O21" i="24"/>
  <c r="O21" i="51" s="1"/>
  <c r="N21" i="24"/>
  <c r="N21" i="51" s="1"/>
  <c r="M21" i="24"/>
  <c r="M21" i="51" s="1"/>
  <c r="L21" i="24"/>
  <c r="L21" i="51" s="1"/>
  <c r="K21" i="24"/>
  <c r="K21" i="51" s="1"/>
  <c r="J21" i="24"/>
  <c r="J21" i="51" s="1"/>
  <c r="I21" i="24"/>
  <c r="I21" i="51" s="1"/>
  <c r="H21" i="24"/>
  <c r="H21" i="51" s="1"/>
  <c r="G21" i="24"/>
  <c r="G21" i="51" s="1"/>
  <c r="F21" i="24"/>
  <c r="F21" i="51" s="1"/>
  <c r="E21" i="24"/>
  <c r="E21" i="51" s="1"/>
  <c r="D21" i="24"/>
  <c r="D21" i="51" s="1"/>
  <c r="C21" i="24"/>
  <c r="C21" i="51" s="1"/>
  <c r="B26" i="24"/>
  <c r="B26" i="51" s="1"/>
  <c r="B25" i="24"/>
  <c r="B25" i="51" s="1"/>
  <c r="B24" i="24"/>
  <c r="B24" i="51" s="1"/>
  <c r="B23" i="24"/>
  <c r="B23" i="51" s="1"/>
  <c r="P24" i="51" l="1"/>
  <c r="P33" i="51"/>
  <c r="P38" i="51"/>
  <c r="P23" i="51"/>
  <c r="P26" i="51"/>
  <c r="P31" i="51"/>
  <c r="P30" i="51"/>
  <c r="P28" i="51"/>
  <c r="P32" i="51"/>
  <c r="P29" i="51"/>
  <c r="P25" i="51"/>
  <c r="P35" i="51"/>
  <c r="P36" i="51"/>
  <c r="P40" i="51"/>
  <c r="P37" i="51"/>
  <c r="P39" i="51"/>
  <c r="B22" i="24"/>
  <c r="B22" i="51" s="1"/>
  <c r="P22" i="51" s="1"/>
  <c r="B21" i="24" l="1"/>
  <c r="B21" i="51" s="1"/>
  <c r="P21" i="51" s="1"/>
  <c r="P19" i="24"/>
  <c r="O19" i="24"/>
  <c r="O19" i="51" s="1"/>
  <c r="N19" i="24"/>
  <c r="N19" i="51" s="1"/>
  <c r="M19" i="24"/>
  <c r="M19" i="51" s="1"/>
  <c r="L19" i="24"/>
  <c r="L19" i="51" s="1"/>
  <c r="K19" i="24"/>
  <c r="K19" i="51" s="1"/>
  <c r="J19" i="24"/>
  <c r="J19" i="51" s="1"/>
  <c r="I19" i="24"/>
  <c r="I19" i="51" s="1"/>
  <c r="H19" i="24"/>
  <c r="H19" i="51" s="1"/>
  <c r="G19" i="24"/>
  <c r="G19" i="51" s="1"/>
  <c r="F19" i="24"/>
  <c r="F19" i="51" s="1"/>
  <c r="E19" i="24"/>
  <c r="E19" i="51" s="1"/>
  <c r="D19" i="24"/>
  <c r="D19" i="51" s="1"/>
  <c r="C19" i="24"/>
  <c r="C19" i="51" s="1"/>
  <c r="P18" i="24"/>
  <c r="O18" i="24"/>
  <c r="O18" i="51" s="1"/>
  <c r="N18" i="24"/>
  <c r="N18" i="51" s="1"/>
  <c r="M18" i="24"/>
  <c r="M18" i="51" s="1"/>
  <c r="L18" i="24"/>
  <c r="L18" i="51" s="1"/>
  <c r="K18" i="24"/>
  <c r="K18" i="51" s="1"/>
  <c r="J18" i="24"/>
  <c r="J18" i="51" s="1"/>
  <c r="I18" i="24"/>
  <c r="I18" i="51" s="1"/>
  <c r="H18" i="24"/>
  <c r="H18" i="51" s="1"/>
  <c r="G18" i="24"/>
  <c r="G18" i="51" s="1"/>
  <c r="F18" i="24"/>
  <c r="F18" i="51" s="1"/>
  <c r="E18" i="24"/>
  <c r="E18" i="51" s="1"/>
  <c r="D18" i="24"/>
  <c r="D18" i="51" s="1"/>
  <c r="C18" i="24"/>
  <c r="C18" i="51" s="1"/>
  <c r="P17" i="24"/>
  <c r="O17" i="24"/>
  <c r="O17" i="51" s="1"/>
  <c r="N17" i="24"/>
  <c r="N17" i="51" s="1"/>
  <c r="M17" i="24"/>
  <c r="M17" i="51" s="1"/>
  <c r="L17" i="24"/>
  <c r="L17" i="51" s="1"/>
  <c r="K17" i="24"/>
  <c r="K17" i="51" s="1"/>
  <c r="J17" i="24"/>
  <c r="J17" i="51" s="1"/>
  <c r="I17" i="24"/>
  <c r="I17" i="51" s="1"/>
  <c r="H17" i="24"/>
  <c r="H17" i="51" s="1"/>
  <c r="G17" i="24"/>
  <c r="G17" i="51" s="1"/>
  <c r="F17" i="24"/>
  <c r="F17" i="51" s="1"/>
  <c r="E17" i="24"/>
  <c r="E17" i="51" s="1"/>
  <c r="D17" i="24"/>
  <c r="D17" i="51" s="1"/>
  <c r="C17" i="24"/>
  <c r="C17" i="51" s="1"/>
  <c r="P16" i="24"/>
  <c r="O16" i="24"/>
  <c r="O16" i="51" s="1"/>
  <c r="N16" i="24"/>
  <c r="N16" i="51" s="1"/>
  <c r="M16" i="24"/>
  <c r="M16" i="51" s="1"/>
  <c r="L16" i="24"/>
  <c r="L16" i="51" s="1"/>
  <c r="K16" i="24"/>
  <c r="K16" i="51" s="1"/>
  <c r="J16" i="24"/>
  <c r="J16" i="51" s="1"/>
  <c r="I16" i="24"/>
  <c r="I16" i="51" s="1"/>
  <c r="H16" i="24"/>
  <c r="H16" i="51" s="1"/>
  <c r="G16" i="24"/>
  <c r="G16" i="51" s="1"/>
  <c r="F16" i="24"/>
  <c r="F16" i="51" s="1"/>
  <c r="E16" i="24"/>
  <c r="E16" i="51" s="1"/>
  <c r="D16" i="24"/>
  <c r="D16" i="51" s="1"/>
  <c r="C16" i="24"/>
  <c r="C16" i="51" s="1"/>
  <c r="P15" i="24"/>
  <c r="O15" i="24"/>
  <c r="O15" i="51" s="1"/>
  <c r="N15" i="24"/>
  <c r="N15" i="51" s="1"/>
  <c r="M15" i="24"/>
  <c r="M15" i="51" s="1"/>
  <c r="L15" i="24"/>
  <c r="L15" i="51" s="1"/>
  <c r="K15" i="24"/>
  <c r="K15" i="51" s="1"/>
  <c r="J15" i="24"/>
  <c r="J15" i="51" s="1"/>
  <c r="I15" i="24"/>
  <c r="I15" i="51" s="1"/>
  <c r="H15" i="24"/>
  <c r="H15" i="51" s="1"/>
  <c r="G15" i="24"/>
  <c r="G15" i="51" s="1"/>
  <c r="F15" i="24"/>
  <c r="F15" i="51" s="1"/>
  <c r="E15" i="24"/>
  <c r="E15" i="51" s="1"/>
  <c r="D15" i="24"/>
  <c r="D15" i="51" s="1"/>
  <c r="C15" i="24"/>
  <c r="C15" i="51" s="1"/>
  <c r="P14" i="24"/>
  <c r="O14" i="24"/>
  <c r="O14" i="51" s="1"/>
  <c r="N14" i="24"/>
  <c r="N14" i="51" s="1"/>
  <c r="M14" i="24"/>
  <c r="M14" i="51" s="1"/>
  <c r="L14" i="24"/>
  <c r="L14" i="51" s="1"/>
  <c r="K14" i="24"/>
  <c r="K14" i="51" s="1"/>
  <c r="J14" i="24"/>
  <c r="J14" i="51" s="1"/>
  <c r="I14" i="24"/>
  <c r="I14" i="51" s="1"/>
  <c r="H14" i="24"/>
  <c r="H14" i="51" s="1"/>
  <c r="G14" i="24"/>
  <c r="G14" i="51" s="1"/>
  <c r="F14" i="24"/>
  <c r="F14" i="51" s="1"/>
  <c r="E14" i="24"/>
  <c r="E14" i="51" s="1"/>
  <c r="D14" i="24"/>
  <c r="D14" i="51" s="1"/>
  <c r="C14" i="24"/>
  <c r="C14" i="51" s="1"/>
  <c r="B19" i="24"/>
  <c r="B19" i="51" s="1"/>
  <c r="B18" i="24"/>
  <c r="B18" i="51" s="1"/>
  <c r="B17" i="24"/>
  <c r="B17" i="51" s="1"/>
  <c r="B16" i="24"/>
  <c r="B16" i="51" s="1"/>
  <c r="B15" i="24"/>
  <c r="B15" i="51" s="1"/>
  <c r="B14" i="24"/>
  <c r="B14" i="51" s="1"/>
  <c r="P17" i="51" l="1"/>
  <c r="P15" i="51"/>
  <c r="P19" i="51"/>
  <c r="P14" i="51"/>
  <c r="P18" i="51"/>
  <c r="P16" i="51"/>
  <c r="P12" i="24"/>
  <c r="O12" i="24"/>
  <c r="O12" i="51" s="1"/>
  <c r="N12" i="24"/>
  <c r="N12" i="51" s="1"/>
  <c r="M12" i="24"/>
  <c r="M12" i="51" s="1"/>
  <c r="L12" i="24"/>
  <c r="L12" i="51" s="1"/>
  <c r="K12" i="24"/>
  <c r="K12" i="51" s="1"/>
  <c r="J12" i="24"/>
  <c r="J12" i="51" s="1"/>
  <c r="I12" i="24"/>
  <c r="I12" i="51" s="1"/>
  <c r="H12" i="24"/>
  <c r="H12" i="51" s="1"/>
  <c r="G12" i="24"/>
  <c r="G12" i="51" s="1"/>
  <c r="F12" i="24"/>
  <c r="F12" i="51" s="1"/>
  <c r="E12" i="24"/>
  <c r="E12" i="51" s="1"/>
  <c r="D12" i="24"/>
  <c r="D12" i="51" s="1"/>
  <c r="C12" i="24"/>
  <c r="C12" i="51" s="1"/>
  <c r="P11" i="24"/>
  <c r="O11" i="24"/>
  <c r="O11" i="51" s="1"/>
  <c r="N11" i="24"/>
  <c r="N11" i="51" s="1"/>
  <c r="M11" i="24"/>
  <c r="M11" i="51" s="1"/>
  <c r="L11" i="24"/>
  <c r="L11" i="51" s="1"/>
  <c r="K11" i="24"/>
  <c r="K11" i="51" s="1"/>
  <c r="J11" i="24"/>
  <c r="J11" i="51" s="1"/>
  <c r="I11" i="24"/>
  <c r="I11" i="51" s="1"/>
  <c r="H11" i="24"/>
  <c r="H11" i="51" s="1"/>
  <c r="G11" i="24"/>
  <c r="G11" i="51" s="1"/>
  <c r="F11" i="24"/>
  <c r="F11" i="51" s="1"/>
  <c r="E11" i="24"/>
  <c r="E11" i="51" s="1"/>
  <c r="D11" i="24"/>
  <c r="D11" i="51" s="1"/>
  <c r="C11" i="24"/>
  <c r="C11" i="51" s="1"/>
  <c r="P10" i="24"/>
  <c r="O10" i="24"/>
  <c r="O10" i="51" s="1"/>
  <c r="N10" i="24"/>
  <c r="N10" i="51" s="1"/>
  <c r="M10" i="24"/>
  <c r="M10" i="51" s="1"/>
  <c r="L10" i="24"/>
  <c r="L10" i="51" s="1"/>
  <c r="K10" i="24"/>
  <c r="K10" i="51" s="1"/>
  <c r="J10" i="24"/>
  <c r="J10" i="51" s="1"/>
  <c r="I10" i="24"/>
  <c r="I10" i="51" s="1"/>
  <c r="H10" i="24"/>
  <c r="H10" i="51" s="1"/>
  <c r="G10" i="24"/>
  <c r="G10" i="51" s="1"/>
  <c r="F10" i="24"/>
  <c r="F10" i="51" s="1"/>
  <c r="E10" i="24"/>
  <c r="E10" i="51" s="1"/>
  <c r="D10" i="24"/>
  <c r="D10" i="51" s="1"/>
  <c r="C10" i="24"/>
  <c r="C10" i="51" s="1"/>
  <c r="P9" i="24"/>
  <c r="O9" i="24"/>
  <c r="O9" i="51" s="1"/>
  <c r="N9" i="24"/>
  <c r="N9" i="51" s="1"/>
  <c r="M9" i="24"/>
  <c r="M9" i="51" s="1"/>
  <c r="L9" i="24"/>
  <c r="L9" i="51" s="1"/>
  <c r="K9" i="24"/>
  <c r="K9" i="51" s="1"/>
  <c r="J9" i="24"/>
  <c r="J9" i="51" s="1"/>
  <c r="I9" i="24"/>
  <c r="I9" i="51" s="1"/>
  <c r="H9" i="24"/>
  <c r="H9" i="51" s="1"/>
  <c r="G9" i="24"/>
  <c r="G9" i="51" s="1"/>
  <c r="F9" i="24"/>
  <c r="F9" i="51" s="1"/>
  <c r="E9" i="24"/>
  <c r="E9" i="51" s="1"/>
  <c r="D9" i="24"/>
  <c r="D9" i="51" s="1"/>
  <c r="C9" i="24"/>
  <c r="C9" i="51" s="1"/>
  <c r="P8" i="24"/>
  <c r="O8" i="24"/>
  <c r="O8" i="51" s="1"/>
  <c r="N8" i="24"/>
  <c r="N8" i="51" s="1"/>
  <c r="M8" i="24"/>
  <c r="M8" i="51" s="1"/>
  <c r="L8" i="24"/>
  <c r="L8" i="51" s="1"/>
  <c r="K8" i="24"/>
  <c r="K8" i="51" s="1"/>
  <c r="J8" i="24"/>
  <c r="J8" i="51" s="1"/>
  <c r="I8" i="24"/>
  <c r="I8" i="51" s="1"/>
  <c r="H8" i="24"/>
  <c r="H8" i="51" s="1"/>
  <c r="G8" i="24"/>
  <c r="G8" i="51" s="1"/>
  <c r="F8" i="24"/>
  <c r="F8" i="51" s="1"/>
  <c r="E8" i="24"/>
  <c r="E8" i="51" s="1"/>
  <c r="D8" i="24"/>
  <c r="D8" i="51" s="1"/>
  <c r="C8" i="24"/>
  <c r="C8" i="51" s="1"/>
  <c r="P7" i="24"/>
  <c r="O7" i="24"/>
  <c r="O7" i="51" s="1"/>
  <c r="N7" i="24"/>
  <c r="N7" i="51" s="1"/>
  <c r="M7" i="24"/>
  <c r="M7" i="51" s="1"/>
  <c r="L7" i="24"/>
  <c r="L7" i="51" s="1"/>
  <c r="K7" i="24"/>
  <c r="K7" i="51" s="1"/>
  <c r="J7" i="24"/>
  <c r="J7" i="51" s="1"/>
  <c r="I7" i="24"/>
  <c r="I7" i="51" s="1"/>
  <c r="H7" i="24"/>
  <c r="H7" i="51" s="1"/>
  <c r="G7" i="24"/>
  <c r="G7" i="51" s="1"/>
  <c r="F7" i="24"/>
  <c r="F7" i="51" s="1"/>
  <c r="E7" i="24"/>
  <c r="E7" i="51" s="1"/>
  <c r="D7" i="24"/>
  <c r="D7" i="51" s="1"/>
  <c r="C7" i="24"/>
  <c r="C7" i="51" s="1"/>
  <c r="B12" i="24"/>
  <c r="B12" i="51" s="1"/>
  <c r="B11" i="24"/>
  <c r="B11" i="51" s="1"/>
  <c r="B10" i="24"/>
  <c r="B10" i="51" s="1"/>
  <c r="B9" i="24"/>
  <c r="B9" i="51" s="1"/>
  <c r="B8" i="24"/>
  <c r="B8" i="51" s="1"/>
  <c r="B7" i="24"/>
  <c r="B7" i="51" s="1"/>
  <c r="P40" i="38"/>
  <c r="O40" i="38"/>
  <c r="O40" i="50" s="1"/>
  <c r="N40" i="38"/>
  <c r="N40" i="50" s="1"/>
  <c r="M40" i="38"/>
  <c r="M40" i="50" s="1"/>
  <c r="L40" i="38"/>
  <c r="L40" i="50" s="1"/>
  <c r="K40" i="38"/>
  <c r="K40" i="50" s="1"/>
  <c r="J40" i="38"/>
  <c r="J40" i="50" s="1"/>
  <c r="I40" i="38"/>
  <c r="I40" i="50" s="1"/>
  <c r="H40" i="38"/>
  <c r="H40" i="50" s="1"/>
  <c r="G40" i="38"/>
  <c r="G40" i="50" s="1"/>
  <c r="F40" i="38"/>
  <c r="F40" i="50" s="1"/>
  <c r="E40" i="38"/>
  <c r="E40" i="50" s="1"/>
  <c r="D40" i="38"/>
  <c r="D40" i="50" s="1"/>
  <c r="C40" i="38"/>
  <c r="C40" i="50" s="1"/>
  <c r="P39" i="38"/>
  <c r="O39" i="38"/>
  <c r="O39" i="50" s="1"/>
  <c r="N39" i="38"/>
  <c r="N39" i="50" s="1"/>
  <c r="M39" i="38"/>
  <c r="M39" i="50" s="1"/>
  <c r="L39" i="38"/>
  <c r="L39" i="50" s="1"/>
  <c r="K39" i="38"/>
  <c r="K39" i="50" s="1"/>
  <c r="J39" i="38"/>
  <c r="J39" i="50" s="1"/>
  <c r="I39" i="38"/>
  <c r="I39" i="50" s="1"/>
  <c r="H39" i="38"/>
  <c r="H39" i="50" s="1"/>
  <c r="G39" i="38"/>
  <c r="G39" i="50" s="1"/>
  <c r="F39" i="38"/>
  <c r="F39" i="50" s="1"/>
  <c r="E39" i="38"/>
  <c r="E39" i="50" s="1"/>
  <c r="D39" i="38"/>
  <c r="D39" i="50" s="1"/>
  <c r="C39" i="38"/>
  <c r="C39" i="50" s="1"/>
  <c r="P38" i="38"/>
  <c r="O38" i="38"/>
  <c r="O38" i="50" s="1"/>
  <c r="N38" i="38"/>
  <c r="N38" i="50" s="1"/>
  <c r="M38" i="38"/>
  <c r="M38" i="50" s="1"/>
  <c r="L38" i="38"/>
  <c r="L38" i="50" s="1"/>
  <c r="K38" i="38"/>
  <c r="K38" i="50" s="1"/>
  <c r="J38" i="38"/>
  <c r="J38" i="50" s="1"/>
  <c r="I38" i="38"/>
  <c r="I38" i="50" s="1"/>
  <c r="H38" i="38"/>
  <c r="H38" i="50" s="1"/>
  <c r="G38" i="38"/>
  <c r="G38" i="50" s="1"/>
  <c r="F38" i="38"/>
  <c r="F38" i="50" s="1"/>
  <c r="E38" i="38"/>
  <c r="E38" i="50" s="1"/>
  <c r="D38" i="38"/>
  <c r="D38" i="50" s="1"/>
  <c r="C38" i="38"/>
  <c r="C38" i="50" s="1"/>
  <c r="P37" i="38"/>
  <c r="O37" i="38"/>
  <c r="O37" i="50" s="1"/>
  <c r="N37" i="38"/>
  <c r="N37" i="50" s="1"/>
  <c r="M37" i="38"/>
  <c r="M37" i="50" s="1"/>
  <c r="L37" i="38"/>
  <c r="L37" i="50" s="1"/>
  <c r="K37" i="38"/>
  <c r="K37" i="50" s="1"/>
  <c r="J37" i="38"/>
  <c r="J37" i="50" s="1"/>
  <c r="I37" i="38"/>
  <c r="I37" i="50" s="1"/>
  <c r="H37" i="38"/>
  <c r="H37" i="50" s="1"/>
  <c r="G37" i="38"/>
  <c r="G37" i="50" s="1"/>
  <c r="F37" i="38"/>
  <c r="F37" i="50" s="1"/>
  <c r="E37" i="38"/>
  <c r="E37" i="50" s="1"/>
  <c r="D37" i="38"/>
  <c r="D37" i="50" s="1"/>
  <c r="C37" i="38"/>
  <c r="C37" i="50" s="1"/>
  <c r="P36" i="38"/>
  <c r="O36" i="38"/>
  <c r="O36" i="50" s="1"/>
  <c r="N36" i="38"/>
  <c r="N36" i="50" s="1"/>
  <c r="M36" i="38"/>
  <c r="M36" i="50" s="1"/>
  <c r="L36" i="38"/>
  <c r="L36" i="50" s="1"/>
  <c r="K36" i="38"/>
  <c r="K36" i="50" s="1"/>
  <c r="J36" i="38"/>
  <c r="J36" i="50" s="1"/>
  <c r="I36" i="38"/>
  <c r="I36" i="50" s="1"/>
  <c r="H36" i="38"/>
  <c r="H36" i="50" s="1"/>
  <c r="G36" i="38"/>
  <c r="G36" i="50" s="1"/>
  <c r="F36" i="38"/>
  <c r="F36" i="50" s="1"/>
  <c r="E36" i="38"/>
  <c r="E36" i="50" s="1"/>
  <c r="D36" i="38"/>
  <c r="D36" i="50" s="1"/>
  <c r="C36" i="38"/>
  <c r="C36" i="50" s="1"/>
  <c r="P35" i="38"/>
  <c r="O35" i="38"/>
  <c r="O35" i="50" s="1"/>
  <c r="N35" i="38"/>
  <c r="N35" i="50" s="1"/>
  <c r="M35" i="38"/>
  <c r="M35" i="50" s="1"/>
  <c r="L35" i="38"/>
  <c r="L35" i="50" s="1"/>
  <c r="K35" i="38"/>
  <c r="K35" i="50" s="1"/>
  <c r="J35" i="38"/>
  <c r="J35" i="50" s="1"/>
  <c r="I35" i="38"/>
  <c r="I35" i="50" s="1"/>
  <c r="H35" i="38"/>
  <c r="H35" i="50" s="1"/>
  <c r="G35" i="38"/>
  <c r="G35" i="50" s="1"/>
  <c r="F35" i="38"/>
  <c r="F35" i="50" s="1"/>
  <c r="E35" i="38"/>
  <c r="E35" i="50" s="1"/>
  <c r="D35" i="38"/>
  <c r="D35" i="50" s="1"/>
  <c r="C35" i="38"/>
  <c r="C35" i="50" s="1"/>
  <c r="B40" i="38"/>
  <c r="B40" i="50" s="1"/>
  <c r="B39" i="38"/>
  <c r="B39" i="50" s="1"/>
  <c r="B38" i="38"/>
  <c r="B38" i="50" s="1"/>
  <c r="P33" i="38"/>
  <c r="O33" i="38"/>
  <c r="O33" i="50" s="1"/>
  <c r="N33" i="38"/>
  <c r="N33" i="50" s="1"/>
  <c r="M33" i="38"/>
  <c r="M33" i="50" s="1"/>
  <c r="L33" i="38"/>
  <c r="L33" i="50" s="1"/>
  <c r="K33" i="38"/>
  <c r="K33" i="50" s="1"/>
  <c r="J33" i="38"/>
  <c r="J33" i="50" s="1"/>
  <c r="I33" i="38"/>
  <c r="I33" i="50" s="1"/>
  <c r="H33" i="38"/>
  <c r="H33" i="50" s="1"/>
  <c r="G33" i="38"/>
  <c r="G33" i="50" s="1"/>
  <c r="F33" i="38"/>
  <c r="F33" i="50" s="1"/>
  <c r="E33" i="38"/>
  <c r="E33" i="50" s="1"/>
  <c r="D33" i="38"/>
  <c r="D33" i="50" s="1"/>
  <c r="C33" i="38"/>
  <c r="C33" i="50" s="1"/>
  <c r="P32" i="38"/>
  <c r="O32" i="38"/>
  <c r="O32" i="50" s="1"/>
  <c r="N32" i="38"/>
  <c r="N32" i="50" s="1"/>
  <c r="M32" i="38"/>
  <c r="M32" i="50" s="1"/>
  <c r="L32" i="38"/>
  <c r="L32" i="50" s="1"/>
  <c r="K32" i="38"/>
  <c r="K32" i="50" s="1"/>
  <c r="J32" i="38"/>
  <c r="J32" i="50" s="1"/>
  <c r="I32" i="38"/>
  <c r="I32" i="50" s="1"/>
  <c r="H32" i="38"/>
  <c r="H32" i="50" s="1"/>
  <c r="G32" i="38"/>
  <c r="G32" i="50" s="1"/>
  <c r="F32" i="38"/>
  <c r="F32" i="50" s="1"/>
  <c r="E32" i="38"/>
  <c r="E32" i="50" s="1"/>
  <c r="D32" i="38"/>
  <c r="D32" i="50" s="1"/>
  <c r="C32" i="38"/>
  <c r="C32" i="50" s="1"/>
  <c r="P31" i="38"/>
  <c r="O31" i="38"/>
  <c r="O31" i="50" s="1"/>
  <c r="N31" i="38"/>
  <c r="N31" i="50" s="1"/>
  <c r="M31" i="38"/>
  <c r="M31" i="50" s="1"/>
  <c r="L31" i="38"/>
  <c r="L31" i="50" s="1"/>
  <c r="K31" i="38"/>
  <c r="K31" i="50" s="1"/>
  <c r="J31" i="38"/>
  <c r="J31" i="50" s="1"/>
  <c r="I31" i="38"/>
  <c r="I31" i="50" s="1"/>
  <c r="H31" i="38"/>
  <c r="H31" i="50" s="1"/>
  <c r="G31" i="38"/>
  <c r="G31" i="50" s="1"/>
  <c r="F31" i="38"/>
  <c r="F31" i="50" s="1"/>
  <c r="E31" i="38"/>
  <c r="E31" i="50" s="1"/>
  <c r="D31" i="38"/>
  <c r="D31" i="50" s="1"/>
  <c r="C31" i="38"/>
  <c r="C31" i="50" s="1"/>
  <c r="P30" i="38"/>
  <c r="O30" i="38"/>
  <c r="O30" i="50" s="1"/>
  <c r="N30" i="38"/>
  <c r="N30" i="50" s="1"/>
  <c r="M30" i="38"/>
  <c r="M30" i="50" s="1"/>
  <c r="L30" i="38"/>
  <c r="L30" i="50" s="1"/>
  <c r="K30" i="38"/>
  <c r="K30" i="50" s="1"/>
  <c r="J30" i="38"/>
  <c r="J30" i="50" s="1"/>
  <c r="I30" i="38"/>
  <c r="I30" i="50" s="1"/>
  <c r="H30" i="38"/>
  <c r="H30" i="50" s="1"/>
  <c r="G30" i="38"/>
  <c r="G30" i="50" s="1"/>
  <c r="F30" i="38"/>
  <c r="F30" i="50" s="1"/>
  <c r="E30" i="38"/>
  <c r="E30" i="50" s="1"/>
  <c r="D30" i="38"/>
  <c r="D30" i="50" s="1"/>
  <c r="C30" i="38"/>
  <c r="C30" i="50" s="1"/>
  <c r="P29" i="38"/>
  <c r="O29" i="38"/>
  <c r="O29" i="50" s="1"/>
  <c r="N29" i="38"/>
  <c r="N29" i="50" s="1"/>
  <c r="M29" i="38"/>
  <c r="M29" i="50" s="1"/>
  <c r="L29" i="38"/>
  <c r="L29" i="50" s="1"/>
  <c r="K29" i="38"/>
  <c r="K29" i="50" s="1"/>
  <c r="J29" i="38"/>
  <c r="J29" i="50" s="1"/>
  <c r="I29" i="38"/>
  <c r="I29" i="50" s="1"/>
  <c r="H29" i="38"/>
  <c r="H29" i="50" s="1"/>
  <c r="G29" i="38"/>
  <c r="G29" i="50" s="1"/>
  <c r="F29" i="38"/>
  <c r="F29" i="50" s="1"/>
  <c r="E29" i="38"/>
  <c r="E29" i="50" s="1"/>
  <c r="D29" i="38"/>
  <c r="D29" i="50" s="1"/>
  <c r="C29" i="38"/>
  <c r="C29" i="50" s="1"/>
  <c r="P28" i="38"/>
  <c r="O28" i="38"/>
  <c r="O28" i="50" s="1"/>
  <c r="N28" i="38"/>
  <c r="N28" i="50" s="1"/>
  <c r="M28" i="38"/>
  <c r="M28" i="50" s="1"/>
  <c r="L28" i="38"/>
  <c r="L28" i="50" s="1"/>
  <c r="K28" i="38"/>
  <c r="K28" i="50" s="1"/>
  <c r="J28" i="38"/>
  <c r="J28" i="50" s="1"/>
  <c r="I28" i="38"/>
  <c r="I28" i="50" s="1"/>
  <c r="H28" i="38"/>
  <c r="H28" i="50" s="1"/>
  <c r="G28" i="38"/>
  <c r="G28" i="50" s="1"/>
  <c r="F28" i="38"/>
  <c r="F28" i="50" s="1"/>
  <c r="E28" i="38"/>
  <c r="E28" i="50" s="1"/>
  <c r="D28" i="38"/>
  <c r="D28" i="50" s="1"/>
  <c r="C28" i="38"/>
  <c r="C28" i="50" s="1"/>
  <c r="B37" i="38"/>
  <c r="B37" i="50" s="1"/>
  <c r="B36" i="38"/>
  <c r="B36" i="50" s="1"/>
  <c r="B35" i="38"/>
  <c r="B35" i="50" s="1"/>
  <c r="B33" i="38"/>
  <c r="B33" i="50" s="1"/>
  <c r="B32" i="38"/>
  <c r="B32" i="50" s="1"/>
  <c r="B31" i="38"/>
  <c r="B31" i="50" s="1"/>
  <c r="B30" i="38"/>
  <c r="B30" i="50" s="1"/>
  <c r="B29" i="38"/>
  <c r="B29" i="50" s="1"/>
  <c r="B28" i="38"/>
  <c r="B28" i="50" s="1"/>
  <c r="P11" i="51" l="1"/>
  <c r="P7" i="51"/>
  <c r="P37" i="50"/>
  <c r="P8" i="51"/>
  <c r="P30" i="50"/>
  <c r="P10" i="51"/>
  <c r="P9" i="51"/>
  <c r="P38" i="50"/>
  <c r="P12" i="51"/>
  <c r="P35" i="50"/>
  <c r="P39" i="50"/>
  <c r="P36" i="50"/>
  <c r="P40" i="50"/>
  <c r="P31" i="50"/>
  <c r="P28" i="50"/>
  <c r="P32" i="50"/>
  <c r="P29" i="50"/>
  <c r="P33" i="50"/>
  <c r="P26" i="38"/>
  <c r="O26" i="38"/>
  <c r="O26" i="50" s="1"/>
  <c r="N26" i="38"/>
  <c r="N26" i="50" s="1"/>
  <c r="M26" i="38"/>
  <c r="M26" i="50" s="1"/>
  <c r="L26" i="38"/>
  <c r="L26" i="50" s="1"/>
  <c r="K26" i="38"/>
  <c r="K26" i="50" s="1"/>
  <c r="J26" i="38"/>
  <c r="J26" i="50" s="1"/>
  <c r="I26" i="38"/>
  <c r="I26" i="50" s="1"/>
  <c r="H26" i="38"/>
  <c r="H26" i="50" s="1"/>
  <c r="G26" i="38"/>
  <c r="G26" i="50" s="1"/>
  <c r="F26" i="38"/>
  <c r="F26" i="50" s="1"/>
  <c r="E26" i="38"/>
  <c r="E26" i="50" s="1"/>
  <c r="D26" i="38"/>
  <c r="D26" i="50" s="1"/>
  <c r="C26" i="38"/>
  <c r="C26" i="50" s="1"/>
  <c r="P25" i="38"/>
  <c r="O25" i="38"/>
  <c r="O25" i="50" s="1"/>
  <c r="N25" i="38"/>
  <c r="N25" i="50" s="1"/>
  <c r="M25" i="38"/>
  <c r="M25" i="50" s="1"/>
  <c r="L25" i="38"/>
  <c r="L25" i="50" s="1"/>
  <c r="K25" i="38"/>
  <c r="K25" i="50" s="1"/>
  <c r="J25" i="38"/>
  <c r="J25" i="50" s="1"/>
  <c r="I25" i="38"/>
  <c r="I25" i="50" s="1"/>
  <c r="H25" i="38"/>
  <c r="H25" i="50" s="1"/>
  <c r="G25" i="38"/>
  <c r="G25" i="50" s="1"/>
  <c r="F25" i="38"/>
  <c r="F25" i="50" s="1"/>
  <c r="E25" i="38"/>
  <c r="E25" i="50" s="1"/>
  <c r="D25" i="38"/>
  <c r="D25" i="50" s="1"/>
  <c r="C25" i="38"/>
  <c r="C25" i="50" s="1"/>
  <c r="P24" i="38"/>
  <c r="O24" i="38"/>
  <c r="O24" i="50" s="1"/>
  <c r="N24" i="38"/>
  <c r="N24" i="50" s="1"/>
  <c r="M24" i="38"/>
  <c r="M24" i="50" s="1"/>
  <c r="L24" i="38"/>
  <c r="L24" i="50" s="1"/>
  <c r="K24" i="38"/>
  <c r="K24" i="50" s="1"/>
  <c r="J24" i="38"/>
  <c r="J24" i="50" s="1"/>
  <c r="I24" i="38"/>
  <c r="I24" i="50" s="1"/>
  <c r="H24" i="38"/>
  <c r="H24" i="50" s="1"/>
  <c r="G24" i="38"/>
  <c r="G24" i="50" s="1"/>
  <c r="F24" i="38"/>
  <c r="F24" i="50" s="1"/>
  <c r="E24" i="38"/>
  <c r="E24" i="50" s="1"/>
  <c r="D24" i="38"/>
  <c r="D24" i="50" s="1"/>
  <c r="C24" i="38"/>
  <c r="C24" i="50" s="1"/>
  <c r="P23" i="38"/>
  <c r="O23" i="38"/>
  <c r="O23" i="50" s="1"/>
  <c r="N23" i="38"/>
  <c r="N23" i="50" s="1"/>
  <c r="M23" i="38"/>
  <c r="M23" i="50" s="1"/>
  <c r="L23" i="38"/>
  <c r="L23" i="50" s="1"/>
  <c r="K23" i="38"/>
  <c r="K23" i="50" s="1"/>
  <c r="J23" i="38"/>
  <c r="J23" i="50" s="1"/>
  <c r="I23" i="38"/>
  <c r="I23" i="50" s="1"/>
  <c r="H23" i="38"/>
  <c r="H23" i="50" s="1"/>
  <c r="G23" i="38"/>
  <c r="G23" i="50" s="1"/>
  <c r="F23" i="38"/>
  <c r="F23" i="50" s="1"/>
  <c r="E23" i="38"/>
  <c r="E23" i="50" s="1"/>
  <c r="D23" i="38"/>
  <c r="D23" i="50" s="1"/>
  <c r="C23" i="38"/>
  <c r="C23" i="50" s="1"/>
  <c r="B26" i="38"/>
  <c r="B26" i="50" s="1"/>
  <c r="B25" i="38"/>
  <c r="B25" i="50" s="1"/>
  <c r="B24" i="38"/>
  <c r="B24" i="50" s="1"/>
  <c r="B23" i="38"/>
  <c r="B23" i="50" s="1"/>
  <c r="P22" i="38"/>
  <c r="O22" i="38"/>
  <c r="O22" i="50" s="1"/>
  <c r="N22" i="38"/>
  <c r="N22" i="50" s="1"/>
  <c r="M22" i="38"/>
  <c r="M22" i="50" s="1"/>
  <c r="L22" i="38"/>
  <c r="L22" i="50" s="1"/>
  <c r="K22" i="38"/>
  <c r="K22" i="50" s="1"/>
  <c r="J22" i="38"/>
  <c r="J22" i="50" s="1"/>
  <c r="I22" i="38"/>
  <c r="I22" i="50" s="1"/>
  <c r="H22" i="38"/>
  <c r="H22" i="50" s="1"/>
  <c r="G22" i="38"/>
  <c r="G22" i="50" s="1"/>
  <c r="F22" i="38"/>
  <c r="F22" i="50" s="1"/>
  <c r="E22" i="38"/>
  <c r="E22" i="50" s="1"/>
  <c r="D22" i="38"/>
  <c r="D22" i="50" s="1"/>
  <c r="C22" i="38"/>
  <c r="C22" i="50" s="1"/>
  <c r="P21" i="38"/>
  <c r="O21" i="38"/>
  <c r="O21" i="50" s="1"/>
  <c r="N21" i="38"/>
  <c r="N21" i="50" s="1"/>
  <c r="M21" i="38"/>
  <c r="M21" i="50" s="1"/>
  <c r="L21" i="38"/>
  <c r="L21" i="50" s="1"/>
  <c r="K21" i="38"/>
  <c r="K21" i="50" s="1"/>
  <c r="J21" i="38"/>
  <c r="J21" i="50" s="1"/>
  <c r="I21" i="38"/>
  <c r="I21" i="50" s="1"/>
  <c r="H21" i="38"/>
  <c r="H21" i="50" s="1"/>
  <c r="G21" i="38"/>
  <c r="G21" i="50" s="1"/>
  <c r="F21" i="38"/>
  <c r="F21" i="50" s="1"/>
  <c r="E21" i="38"/>
  <c r="E21" i="50" s="1"/>
  <c r="D21" i="38"/>
  <c r="D21" i="50" s="1"/>
  <c r="C21" i="38"/>
  <c r="C21" i="50" s="1"/>
  <c r="B22" i="38"/>
  <c r="B22" i="50" s="1"/>
  <c r="B21" i="38"/>
  <c r="B21" i="50" s="1"/>
  <c r="P19" i="38"/>
  <c r="O19" i="38"/>
  <c r="O19" i="50" s="1"/>
  <c r="N19" i="38"/>
  <c r="N19" i="50" s="1"/>
  <c r="M19" i="38"/>
  <c r="M19" i="50" s="1"/>
  <c r="L19" i="38"/>
  <c r="L19" i="50" s="1"/>
  <c r="K19" i="38"/>
  <c r="K19" i="50" s="1"/>
  <c r="J19" i="38"/>
  <c r="J19" i="50" s="1"/>
  <c r="I19" i="38"/>
  <c r="I19" i="50" s="1"/>
  <c r="H19" i="38"/>
  <c r="H19" i="50" s="1"/>
  <c r="G19" i="38"/>
  <c r="G19" i="50" s="1"/>
  <c r="F19" i="38"/>
  <c r="F19" i="50" s="1"/>
  <c r="E19" i="38"/>
  <c r="E19" i="50" s="1"/>
  <c r="D19" i="38"/>
  <c r="D19" i="50" s="1"/>
  <c r="C19" i="38"/>
  <c r="C19" i="50" s="1"/>
  <c r="P18" i="38"/>
  <c r="O18" i="38"/>
  <c r="O18" i="50" s="1"/>
  <c r="N18" i="38"/>
  <c r="N18" i="50" s="1"/>
  <c r="M18" i="38"/>
  <c r="M18" i="50" s="1"/>
  <c r="L18" i="38"/>
  <c r="L18" i="50" s="1"/>
  <c r="K18" i="38"/>
  <c r="K18" i="50" s="1"/>
  <c r="J18" i="38"/>
  <c r="J18" i="50" s="1"/>
  <c r="I18" i="38"/>
  <c r="I18" i="50" s="1"/>
  <c r="H18" i="38"/>
  <c r="H18" i="50" s="1"/>
  <c r="G18" i="38"/>
  <c r="G18" i="50" s="1"/>
  <c r="F18" i="38"/>
  <c r="F18" i="50" s="1"/>
  <c r="E18" i="38"/>
  <c r="E18" i="50" s="1"/>
  <c r="D18" i="38"/>
  <c r="D18" i="50" s="1"/>
  <c r="C18" i="38"/>
  <c r="C18" i="50" s="1"/>
  <c r="P17" i="38"/>
  <c r="O17" i="38"/>
  <c r="O17" i="50" s="1"/>
  <c r="N17" i="38"/>
  <c r="N17" i="50" s="1"/>
  <c r="M17" i="38"/>
  <c r="M17" i="50" s="1"/>
  <c r="L17" i="38"/>
  <c r="L17" i="50" s="1"/>
  <c r="K17" i="38"/>
  <c r="K17" i="50" s="1"/>
  <c r="J17" i="38"/>
  <c r="J17" i="50" s="1"/>
  <c r="I17" i="38"/>
  <c r="I17" i="50" s="1"/>
  <c r="H17" i="38"/>
  <c r="H17" i="50" s="1"/>
  <c r="G17" i="38"/>
  <c r="G17" i="50" s="1"/>
  <c r="F17" i="38"/>
  <c r="F17" i="50" s="1"/>
  <c r="E17" i="38"/>
  <c r="E17" i="50" s="1"/>
  <c r="D17" i="38"/>
  <c r="D17" i="50" s="1"/>
  <c r="C17" i="38"/>
  <c r="C17" i="50" s="1"/>
  <c r="P16" i="38"/>
  <c r="O16" i="38"/>
  <c r="O16" i="50" s="1"/>
  <c r="N16" i="38"/>
  <c r="N16" i="50" s="1"/>
  <c r="M16" i="38"/>
  <c r="M16" i="50" s="1"/>
  <c r="L16" i="38"/>
  <c r="L16" i="50" s="1"/>
  <c r="K16" i="38"/>
  <c r="K16" i="50" s="1"/>
  <c r="J16" i="38"/>
  <c r="J16" i="50" s="1"/>
  <c r="I16" i="38"/>
  <c r="I16" i="50" s="1"/>
  <c r="H16" i="38"/>
  <c r="H16" i="50" s="1"/>
  <c r="G16" i="38"/>
  <c r="G16" i="50" s="1"/>
  <c r="F16" i="38"/>
  <c r="F16" i="50" s="1"/>
  <c r="E16" i="38"/>
  <c r="E16" i="50" s="1"/>
  <c r="D16" i="38"/>
  <c r="D16" i="50" s="1"/>
  <c r="C16" i="38"/>
  <c r="C16" i="50" s="1"/>
  <c r="P15" i="38"/>
  <c r="O15" i="38"/>
  <c r="O15" i="50" s="1"/>
  <c r="N15" i="38"/>
  <c r="N15" i="50" s="1"/>
  <c r="M15" i="38"/>
  <c r="M15" i="50" s="1"/>
  <c r="L15" i="38"/>
  <c r="L15" i="50" s="1"/>
  <c r="K15" i="38"/>
  <c r="K15" i="50" s="1"/>
  <c r="J15" i="38"/>
  <c r="J15" i="50" s="1"/>
  <c r="I15" i="38"/>
  <c r="I15" i="50" s="1"/>
  <c r="H15" i="38"/>
  <c r="H15" i="50" s="1"/>
  <c r="G15" i="38"/>
  <c r="G15" i="50" s="1"/>
  <c r="F15" i="38"/>
  <c r="F15" i="50" s="1"/>
  <c r="E15" i="38"/>
  <c r="E15" i="50" s="1"/>
  <c r="D15" i="38"/>
  <c r="D15" i="50" s="1"/>
  <c r="C15" i="38"/>
  <c r="C15" i="50" s="1"/>
  <c r="P14" i="38"/>
  <c r="O14" i="38"/>
  <c r="O14" i="50" s="1"/>
  <c r="N14" i="38"/>
  <c r="N14" i="50" s="1"/>
  <c r="M14" i="38"/>
  <c r="M14" i="50" s="1"/>
  <c r="L14" i="38"/>
  <c r="L14" i="50" s="1"/>
  <c r="K14" i="38"/>
  <c r="K14" i="50" s="1"/>
  <c r="J14" i="38"/>
  <c r="J14" i="50" s="1"/>
  <c r="I14" i="38"/>
  <c r="I14" i="50" s="1"/>
  <c r="H14" i="38"/>
  <c r="H14" i="50" s="1"/>
  <c r="G14" i="38"/>
  <c r="G14" i="50" s="1"/>
  <c r="F14" i="38"/>
  <c r="F14" i="50" s="1"/>
  <c r="E14" i="38"/>
  <c r="E14" i="50" s="1"/>
  <c r="D14" i="38"/>
  <c r="D14" i="50" s="1"/>
  <c r="C14" i="38"/>
  <c r="C14" i="50" s="1"/>
  <c r="B19" i="38"/>
  <c r="B19" i="50" s="1"/>
  <c r="B18" i="38"/>
  <c r="B18" i="50" s="1"/>
  <c r="B17" i="38"/>
  <c r="B17" i="50" s="1"/>
  <c r="B16" i="38"/>
  <c r="B16" i="50" s="1"/>
  <c r="B15" i="38"/>
  <c r="B15" i="50" s="1"/>
  <c r="B14" i="38"/>
  <c r="B14" i="50" s="1"/>
  <c r="P12" i="38"/>
  <c r="O12" i="38"/>
  <c r="O12" i="50" s="1"/>
  <c r="N12" i="38"/>
  <c r="N12" i="50" s="1"/>
  <c r="M12" i="38"/>
  <c r="M12" i="50" s="1"/>
  <c r="L12" i="38"/>
  <c r="L12" i="50" s="1"/>
  <c r="K12" i="38"/>
  <c r="K12" i="50" s="1"/>
  <c r="J12" i="38"/>
  <c r="J12" i="50" s="1"/>
  <c r="I12" i="38"/>
  <c r="I12" i="50" s="1"/>
  <c r="H12" i="38"/>
  <c r="H12" i="50" s="1"/>
  <c r="G12" i="38"/>
  <c r="G12" i="50" s="1"/>
  <c r="F12" i="38"/>
  <c r="F12" i="50" s="1"/>
  <c r="E12" i="38"/>
  <c r="E12" i="50" s="1"/>
  <c r="D12" i="38"/>
  <c r="D12" i="50" s="1"/>
  <c r="C12" i="38"/>
  <c r="C12" i="50" s="1"/>
  <c r="P11" i="38"/>
  <c r="O11" i="38"/>
  <c r="O11" i="50" s="1"/>
  <c r="N11" i="38"/>
  <c r="N11" i="50" s="1"/>
  <c r="M11" i="38"/>
  <c r="M11" i="50" s="1"/>
  <c r="L11" i="38"/>
  <c r="L11" i="50" s="1"/>
  <c r="K11" i="38"/>
  <c r="K11" i="50" s="1"/>
  <c r="J11" i="38"/>
  <c r="J11" i="50" s="1"/>
  <c r="I11" i="38"/>
  <c r="I11" i="50" s="1"/>
  <c r="H11" i="38"/>
  <c r="H11" i="50" s="1"/>
  <c r="G11" i="38"/>
  <c r="G11" i="50" s="1"/>
  <c r="F11" i="38"/>
  <c r="F11" i="50" s="1"/>
  <c r="E11" i="38"/>
  <c r="E11" i="50" s="1"/>
  <c r="D11" i="38"/>
  <c r="D11" i="50" s="1"/>
  <c r="C11" i="38"/>
  <c r="C11" i="50" s="1"/>
  <c r="P10" i="38"/>
  <c r="O10" i="38"/>
  <c r="O10" i="50" s="1"/>
  <c r="N10" i="38"/>
  <c r="N10" i="50" s="1"/>
  <c r="M10" i="38"/>
  <c r="M10" i="50" s="1"/>
  <c r="L10" i="38"/>
  <c r="L10" i="50" s="1"/>
  <c r="K10" i="38"/>
  <c r="K10" i="50" s="1"/>
  <c r="J10" i="38"/>
  <c r="J10" i="50" s="1"/>
  <c r="I10" i="38"/>
  <c r="I10" i="50" s="1"/>
  <c r="H10" i="38"/>
  <c r="H10" i="50" s="1"/>
  <c r="G10" i="38"/>
  <c r="G10" i="50" s="1"/>
  <c r="F10" i="38"/>
  <c r="F10" i="50" s="1"/>
  <c r="E10" i="38"/>
  <c r="E10" i="50" s="1"/>
  <c r="D10" i="38"/>
  <c r="D10" i="50" s="1"/>
  <c r="C10" i="38"/>
  <c r="C10" i="50" s="1"/>
  <c r="P9" i="38"/>
  <c r="O9" i="38"/>
  <c r="O9" i="50" s="1"/>
  <c r="N9" i="38"/>
  <c r="N9" i="50" s="1"/>
  <c r="M9" i="38"/>
  <c r="M9" i="50" s="1"/>
  <c r="L9" i="38"/>
  <c r="L9" i="50" s="1"/>
  <c r="K9" i="38"/>
  <c r="K9" i="50" s="1"/>
  <c r="J9" i="38"/>
  <c r="J9" i="50" s="1"/>
  <c r="I9" i="38"/>
  <c r="I9" i="50" s="1"/>
  <c r="H9" i="38"/>
  <c r="H9" i="50" s="1"/>
  <c r="G9" i="38"/>
  <c r="G9" i="50" s="1"/>
  <c r="F9" i="38"/>
  <c r="F9" i="50" s="1"/>
  <c r="E9" i="38"/>
  <c r="E9" i="50" s="1"/>
  <c r="D9" i="38"/>
  <c r="D9" i="50" s="1"/>
  <c r="C9" i="38"/>
  <c r="C9" i="50" s="1"/>
  <c r="P8" i="38"/>
  <c r="O8" i="38"/>
  <c r="O8" i="50" s="1"/>
  <c r="N8" i="38"/>
  <c r="N8" i="50" s="1"/>
  <c r="M8" i="38"/>
  <c r="M8" i="50" s="1"/>
  <c r="L8" i="38"/>
  <c r="L8" i="50" s="1"/>
  <c r="K8" i="38"/>
  <c r="K8" i="50" s="1"/>
  <c r="J8" i="38"/>
  <c r="J8" i="50" s="1"/>
  <c r="I8" i="38"/>
  <c r="I8" i="50" s="1"/>
  <c r="H8" i="38"/>
  <c r="H8" i="50" s="1"/>
  <c r="G8" i="38"/>
  <c r="G8" i="50" s="1"/>
  <c r="F8" i="38"/>
  <c r="F8" i="50" s="1"/>
  <c r="E8" i="38"/>
  <c r="E8" i="50" s="1"/>
  <c r="D8" i="38"/>
  <c r="D8" i="50" s="1"/>
  <c r="C8" i="38"/>
  <c r="C8" i="50" s="1"/>
  <c r="P7" i="38"/>
  <c r="O7" i="38"/>
  <c r="O7" i="50" s="1"/>
  <c r="N7" i="38"/>
  <c r="N7" i="50" s="1"/>
  <c r="M7" i="38"/>
  <c r="M7" i="50" s="1"/>
  <c r="L7" i="38"/>
  <c r="L7" i="50" s="1"/>
  <c r="K7" i="38"/>
  <c r="K7" i="50" s="1"/>
  <c r="J7" i="38"/>
  <c r="J7" i="50" s="1"/>
  <c r="I7" i="38"/>
  <c r="I7" i="50" s="1"/>
  <c r="H7" i="38"/>
  <c r="H7" i="50" s="1"/>
  <c r="G7" i="38"/>
  <c r="G7" i="50" s="1"/>
  <c r="F7" i="38"/>
  <c r="F7" i="50" s="1"/>
  <c r="E7" i="38"/>
  <c r="E7" i="50" s="1"/>
  <c r="D7" i="38"/>
  <c r="D7" i="50" s="1"/>
  <c r="C7" i="38"/>
  <c r="C7" i="50" s="1"/>
  <c r="B12" i="38"/>
  <c r="B12" i="50" s="1"/>
  <c r="B11" i="38"/>
  <c r="B11" i="50" s="1"/>
  <c r="B10" i="38"/>
  <c r="B10" i="50" s="1"/>
  <c r="B9" i="38"/>
  <c r="B9" i="50" s="1"/>
  <c r="B8" i="38"/>
  <c r="B8" i="50" s="1"/>
  <c r="B7" i="38"/>
  <c r="B7" i="50" s="1"/>
  <c r="P10" i="50" l="1"/>
  <c r="P21" i="50"/>
  <c r="P25" i="50"/>
  <c r="P7" i="50"/>
  <c r="P8" i="50"/>
  <c r="P17" i="50"/>
  <c r="P9" i="50"/>
  <c r="P14" i="50"/>
  <c r="P18" i="50"/>
  <c r="P15" i="50"/>
  <c r="P19" i="50"/>
  <c r="P11" i="50"/>
  <c r="P12" i="50"/>
  <c r="P16" i="50"/>
  <c r="P24" i="50"/>
  <c r="P22" i="50"/>
  <c r="P26" i="50"/>
  <c r="P23" i="50"/>
  <c r="P40" i="22"/>
  <c r="O40" i="22"/>
  <c r="O40" i="49" s="1"/>
  <c r="N40" i="22"/>
  <c r="N40" i="49" s="1"/>
  <c r="M40" i="22"/>
  <c r="M40" i="49" s="1"/>
  <c r="L40" i="22"/>
  <c r="L40" i="49" s="1"/>
  <c r="K40" i="22"/>
  <c r="K40" i="49" s="1"/>
  <c r="J40" i="22"/>
  <c r="J40" i="49" s="1"/>
  <c r="I40" i="22"/>
  <c r="I40" i="49" s="1"/>
  <c r="H40" i="22"/>
  <c r="H40" i="49" s="1"/>
  <c r="G40" i="22"/>
  <c r="G40" i="49" s="1"/>
  <c r="F40" i="22"/>
  <c r="F40" i="49" s="1"/>
  <c r="E40" i="22"/>
  <c r="E40" i="49" s="1"/>
  <c r="D40" i="22"/>
  <c r="D40" i="49" s="1"/>
  <c r="C40" i="22"/>
  <c r="C40" i="49" s="1"/>
  <c r="P39" i="22"/>
  <c r="O39" i="22"/>
  <c r="O39" i="49" s="1"/>
  <c r="N39" i="22"/>
  <c r="N39" i="49" s="1"/>
  <c r="M39" i="22"/>
  <c r="M39" i="49" s="1"/>
  <c r="L39" i="22"/>
  <c r="L39" i="49" s="1"/>
  <c r="K39" i="22"/>
  <c r="K39" i="49" s="1"/>
  <c r="J39" i="22"/>
  <c r="J39" i="49" s="1"/>
  <c r="I39" i="22"/>
  <c r="I39" i="49" s="1"/>
  <c r="H39" i="22"/>
  <c r="H39" i="49" s="1"/>
  <c r="G39" i="22"/>
  <c r="G39" i="49" s="1"/>
  <c r="F39" i="22"/>
  <c r="F39" i="49" s="1"/>
  <c r="E39" i="22"/>
  <c r="E39" i="49" s="1"/>
  <c r="D39" i="22"/>
  <c r="D39" i="49" s="1"/>
  <c r="C39" i="22"/>
  <c r="C39" i="49" s="1"/>
  <c r="P38" i="22"/>
  <c r="O38" i="22"/>
  <c r="O38" i="49" s="1"/>
  <c r="N38" i="22"/>
  <c r="N38" i="49" s="1"/>
  <c r="M38" i="22"/>
  <c r="M38" i="49" s="1"/>
  <c r="L38" i="22"/>
  <c r="L38" i="49" s="1"/>
  <c r="K38" i="22"/>
  <c r="K38" i="49" s="1"/>
  <c r="J38" i="22"/>
  <c r="J38" i="49" s="1"/>
  <c r="I38" i="22"/>
  <c r="I38" i="49" s="1"/>
  <c r="H38" i="22"/>
  <c r="H38" i="49" s="1"/>
  <c r="G38" i="22"/>
  <c r="G38" i="49" s="1"/>
  <c r="F38" i="22"/>
  <c r="F38" i="49" s="1"/>
  <c r="E38" i="22"/>
  <c r="E38" i="49" s="1"/>
  <c r="D38" i="22"/>
  <c r="D38" i="49" s="1"/>
  <c r="C38" i="22"/>
  <c r="C38" i="49" s="1"/>
  <c r="P37" i="22"/>
  <c r="O37" i="22"/>
  <c r="O37" i="49" s="1"/>
  <c r="N37" i="22"/>
  <c r="N37" i="49" s="1"/>
  <c r="M37" i="22"/>
  <c r="M37" i="49" s="1"/>
  <c r="L37" i="22"/>
  <c r="L37" i="49" s="1"/>
  <c r="K37" i="22"/>
  <c r="K37" i="49" s="1"/>
  <c r="J37" i="22"/>
  <c r="J37" i="49" s="1"/>
  <c r="I37" i="22"/>
  <c r="I37" i="49" s="1"/>
  <c r="H37" i="22"/>
  <c r="H37" i="49" s="1"/>
  <c r="G37" i="22"/>
  <c r="G37" i="49" s="1"/>
  <c r="F37" i="22"/>
  <c r="F37" i="49" s="1"/>
  <c r="E37" i="22"/>
  <c r="E37" i="49" s="1"/>
  <c r="D37" i="22"/>
  <c r="D37" i="49" s="1"/>
  <c r="C37" i="22"/>
  <c r="C37" i="49" s="1"/>
  <c r="P36" i="22"/>
  <c r="O36" i="22"/>
  <c r="O36" i="49" s="1"/>
  <c r="N36" i="22"/>
  <c r="N36" i="49" s="1"/>
  <c r="M36" i="22"/>
  <c r="M36" i="49" s="1"/>
  <c r="L36" i="22"/>
  <c r="L36" i="49" s="1"/>
  <c r="K36" i="22"/>
  <c r="K36" i="49" s="1"/>
  <c r="J36" i="22"/>
  <c r="J36" i="49" s="1"/>
  <c r="I36" i="22"/>
  <c r="I36" i="49" s="1"/>
  <c r="H36" i="22"/>
  <c r="H36" i="49" s="1"/>
  <c r="G36" i="22"/>
  <c r="G36" i="49" s="1"/>
  <c r="F36" i="22"/>
  <c r="F36" i="49" s="1"/>
  <c r="E36" i="22"/>
  <c r="E36" i="49" s="1"/>
  <c r="D36" i="22"/>
  <c r="D36" i="49" s="1"/>
  <c r="C36" i="22"/>
  <c r="C36" i="49" s="1"/>
  <c r="P35" i="22"/>
  <c r="O35" i="22"/>
  <c r="O35" i="49" s="1"/>
  <c r="N35" i="22"/>
  <c r="N35" i="49" s="1"/>
  <c r="M35" i="22"/>
  <c r="M35" i="49" s="1"/>
  <c r="L35" i="22"/>
  <c r="L35" i="49" s="1"/>
  <c r="K35" i="22"/>
  <c r="K35" i="49" s="1"/>
  <c r="J35" i="22"/>
  <c r="J35" i="49" s="1"/>
  <c r="I35" i="22"/>
  <c r="I35" i="49" s="1"/>
  <c r="H35" i="22"/>
  <c r="H35" i="49" s="1"/>
  <c r="G35" i="22"/>
  <c r="G35" i="49" s="1"/>
  <c r="F35" i="22"/>
  <c r="F35" i="49" s="1"/>
  <c r="E35" i="22"/>
  <c r="E35" i="49" s="1"/>
  <c r="D35" i="22"/>
  <c r="D35" i="49" s="1"/>
  <c r="C35" i="22"/>
  <c r="C35" i="49" s="1"/>
  <c r="B40" i="22"/>
  <c r="B40" i="49" s="1"/>
  <c r="B39" i="22"/>
  <c r="B39" i="49" s="1"/>
  <c r="B38" i="22"/>
  <c r="B38" i="49" s="1"/>
  <c r="B37" i="22"/>
  <c r="B37" i="49" s="1"/>
  <c r="B36" i="22"/>
  <c r="B36" i="49" s="1"/>
  <c r="B35" i="22"/>
  <c r="B35" i="49" s="1"/>
  <c r="P33" i="22"/>
  <c r="O33" i="22"/>
  <c r="O33" i="49" s="1"/>
  <c r="N33" i="22"/>
  <c r="N33" i="49" s="1"/>
  <c r="M33" i="22"/>
  <c r="M33" i="49" s="1"/>
  <c r="L33" i="22"/>
  <c r="L33" i="49" s="1"/>
  <c r="K33" i="22"/>
  <c r="K33" i="49" s="1"/>
  <c r="J33" i="22"/>
  <c r="J33" i="49" s="1"/>
  <c r="I33" i="22"/>
  <c r="I33" i="49" s="1"/>
  <c r="H33" i="22"/>
  <c r="H33" i="49" s="1"/>
  <c r="G33" i="22"/>
  <c r="G33" i="49" s="1"/>
  <c r="F33" i="22"/>
  <c r="F33" i="49" s="1"/>
  <c r="E33" i="22"/>
  <c r="E33" i="49" s="1"/>
  <c r="D33" i="22"/>
  <c r="D33" i="49" s="1"/>
  <c r="C33" i="22"/>
  <c r="C33" i="49" s="1"/>
  <c r="P32" i="22"/>
  <c r="O32" i="22"/>
  <c r="O32" i="49" s="1"/>
  <c r="N32" i="22"/>
  <c r="N32" i="49" s="1"/>
  <c r="M32" i="22"/>
  <c r="M32" i="49" s="1"/>
  <c r="L32" i="22"/>
  <c r="L32" i="49" s="1"/>
  <c r="K32" i="22"/>
  <c r="K32" i="49" s="1"/>
  <c r="J32" i="22"/>
  <c r="J32" i="49" s="1"/>
  <c r="I32" i="22"/>
  <c r="I32" i="49" s="1"/>
  <c r="H32" i="22"/>
  <c r="H32" i="49" s="1"/>
  <c r="G32" i="22"/>
  <c r="G32" i="49" s="1"/>
  <c r="F32" i="22"/>
  <c r="F32" i="49" s="1"/>
  <c r="E32" i="22"/>
  <c r="E32" i="49" s="1"/>
  <c r="D32" i="22"/>
  <c r="D32" i="49" s="1"/>
  <c r="C32" i="22"/>
  <c r="C32" i="49" s="1"/>
  <c r="P31" i="22"/>
  <c r="O31" i="22"/>
  <c r="O31" i="49" s="1"/>
  <c r="N31" i="22"/>
  <c r="N31" i="49" s="1"/>
  <c r="M31" i="22"/>
  <c r="M31" i="49" s="1"/>
  <c r="L31" i="22"/>
  <c r="L31" i="49" s="1"/>
  <c r="K31" i="22"/>
  <c r="K31" i="49" s="1"/>
  <c r="J31" i="22"/>
  <c r="J31" i="49" s="1"/>
  <c r="I31" i="22"/>
  <c r="I31" i="49" s="1"/>
  <c r="H31" i="22"/>
  <c r="H31" i="49" s="1"/>
  <c r="G31" i="22"/>
  <c r="G31" i="49" s="1"/>
  <c r="F31" i="22"/>
  <c r="F31" i="49" s="1"/>
  <c r="E31" i="22"/>
  <c r="E31" i="49" s="1"/>
  <c r="D31" i="22"/>
  <c r="D31" i="49" s="1"/>
  <c r="C31" i="22"/>
  <c r="C31" i="49" s="1"/>
  <c r="P30" i="22"/>
  <c r="O30" i="22"/>
  <c r="O30" i="49" s="1"/>
  <c r="N30" i="22"/>
  <c r="N30" i="49" s="1"/>
  <c r="M30" i="22"/>
  <c r="M30" i="49" s="1"/>
  <c r="L30" i="22"/>
  <c r="L30" i="49" s="1"/>
  <c r="K30" i="22"/>
  <c r="K30" i="49" s="1"/>
  <c r="J30" i="22"/>
  <c r="J30" i="49" s="1"/>
  <c r="I30" i="22"/>
  <c r="I30" i="49" s="1"/>
  <c r="H30" i="22"/>
  <c r="H30" i="49" s="1"/>
  <c r="G30" i="22"/>
  <c r="G30" i="49" s="1"/>
  <c r="F30" i="22"/>
  <c r="F30" i="49" s="1"/>
  <c r="E30" i="22"/>
  <c r="E30" i="49" s="1"/>
  <c r="D30" i="22"/>
  <c r="D30" i="49" s="1"/>
  <c r="C30" i="22"/>
  <c r="C30" i="49" s="1"/>
  <c r="P29" i="22"/>
  <c r="O29" i="22"/>
  <c r="O29" i="49" s="1"/>
  <c r="N29" i="22"/>
  <c r="N29" i="49" s="1"/>
  <c r="M29" i="22"/>
  <c r="M29" i="49" s="1"/>
  <c r="L29" i="22"/>
  <c r="L29" i="49" s="1"/>
  <c r="K29" i="22"/>
  <c r="K29" i="49" s="1"/>
  <c r="J29" i="22"/>
  <c r="J29" i="49" s="1"/>
  <c r="I29" i="22"/>
  <c r="I29" i="49" s="1"/>
  <c r="H29" i="22"/>
  <c r="H29" i="49" s="1"/>
  <c r="G29" i="22"/>
  <c r="G29" i="49" s="1"/>
  <c r="F29" i="22"/>
  <c r="F29" i="49" s="1"/>
  <c r="E29" i="22"/>
  <c r="E29" i="49" s="1"/>
  <c r="D29" i="22"/>
  <c r="D29" i="49" s="1"/>
  <c r="C29" i="22"/>
  <c r="C29" i="49" s="1"/>
  <c r="P28" i="22"/>
  <c r="O28" i="22"/>
  <c r="O28" i="49" s="1"/>
  <c r="N28" i="22"/>
  <c r="N28" i="49" s="1"/>
  <c r="M28" i="22"/>
  <c r="M28" i="49" s="1"/>
  <c r="L28" i="22"/>
  <c r="L28" i="49" s="1"/>
  <c r="K28" i="22"/>
  <c r="K28" i="49" s="1"/>
  <c r="J28" i="22"/>
  <c r="J28" i="49" s="1"/>
  <c r="I28" i="22"/>
  <c r="I28" i="49" s="1"/>
  <c r="H28" i="22"/>
  <c r="H28" i="49" s="1"/>
  <c r="G28" i="22"/>
  <c r="G28" i="49" s="1"/>
  <c r="F28" i="22"/>
  <c r="F28" i="49" s="1"/>
  <c r="E28" i="22"/>
  <c r="E28" i="49" s="1"/>
  <c r="D28" i="22"/>
  <c r="D28" i="49" s="1"/>
  <c r="C28" i="22"/>
  <c r="C28" i="49" s="1"/>
  <c r="B33" i="22"/>
  <c r="B33" i="49" s="1"/>
  <c r="B32" i="22"/>
  <c r="B32" i="49" s="1"/>
  <c r="B31" i="22"/>
  <c r="B31" i="49" s="1"/>
  <c r="B30" i="22"/>
  <c r="B30" i="49" s="1"/>
  <c r="B29" i="22"/>
  <c r="B29" i="49" s="1"/>
  <c r="B28" i="22"/>
  <c r="B28" i="49" s="1"/>
  <c r="P30" i="49" l="1"/>
  <c r="P28" i="49"/>
  <c r="P32" i="49"/>
  <c r="P31" i="49"/>
  <c r="P29" i="49"/>
  <c r="P33" i="49"/>
  <c r="P37" i="49"/>
  <c r="P35" i="49"/>
  <c r="P38" i="49"/>
  <c r="P39" i="49"/>
  <c r="P36" i="49"/>
  <c r="P40" i="49"/>
  <c r="P26" i="22"/>
  <c r="O26" i="22"/>
  <c r="O26" i="49" s="1"/>
  <c r="N26" i="22"/>
  <c r="N26" i="49" s="1"/>
  <c r="M26" i="22"/>
  <c r="M26" i="49" s="1"/>
  <c r="L26" i="22"/>
  <c r="L26" i="49" s="1"/>
  <c r="K26" i="22"/>
  <c r="K26" i="49" s="1"/>
  <c r="J26" i="22"/>
  <c r="J26" i="49" s="1"/>
  <c r="I26" i="22"/>
  <c r="I26" i="49" s="1"/>
  <c r="H26" i="22"/>
  <c r="H26" i="49" s="1"/>
  <c r="G26" i="22"/>
  <c r="G26" i="49" s="1"/>
  <c r="F26" i="22"/>
  <c r="F26" i="49" s="1"/>
  <c r="E26" i="22"/>
  <c r="E26" i="49" s="1"/>
  <c r="D26" i="22"/>
  <c r="D26" i="49" s="1"/>
  <c r="C26" i="22"/>
  <c r="C26" i="49" s="1"/>
  <c r="P25" i="22"/>
  <c r="O25" i="22"/>
  <c r="O25" i="49" s="1"/>
  <c r="N25" i="22"/>
  <c r="N25" i="49" s="1"/>
  <c r="M25" i="22"/>
  <c r="M25" i="49" s="1"/>
  <c r="L25" i="22"/>
  <c r="L25" i="49" s="1"/>
  <c r="K25" i="22"/>
  <c r="K25" i="49" s="1"/>
  <c r="J25" i="22"/>
  <c r="J25" i="49" s="1"/>
  <c r="I25" i="22"/>
  <c r="I25" i="49" s="1"/>
  <c r="H25" i="22"/>
  <c r="H25" i="49" s="1"/>
  <c r="G25" i="22"/>
  <c r="G25" i="49" s="1"/>
  <c r="F25" i="22"/>
  <c r="F25" i="49" s="1"/>
  <c r="E25" i="22"/>
  <c r="E25" i="49" s="1"/>
  <c r="D25" i="22"/>
  <c r="D25" i="49" s="1"/>
  <c r="C25" i="22"/>
  <c r="C25" i="49" s="1"/>
  <c r="P24" i="22"/>
  <c r="O24" i="22"/>
  <c r="O24" i="49" s="1"/>
  <c r="N24" i="22"/>
  <c r="N24" i="49" s="1"/>
  <c r="M24" i="22"/>
  <c r="M24" i="49" s="1"/>
  <c r="L24" i="22"/>
  <c r="L24" i="49" s="1"/>
  <c r="K24" i="22"/>
  <c r="K24" i="49" s="1"/>
  <c r="J24" i="22"/>
  <c r="J24" i="49" s="1"/>
  <c r="I24" i="22"/>
  <c r="I24" i="49" s="1"/>
  <c r="H24" i="22"/>
  <c r="H24" i="49" s="1"/>
  <c r="G24" i="22"/>
  <c r="G24" i="49" s="1"/>
  <c r="F24" i="22"/>
  <c r="F24" i="49" s="1"/>
  <c r="E24" i="22"/>
  <c r="E24" i="49" s="1"/>
  <c r="D24" i="22"/>
  <c r="D24" i="49" s="1"/>
  <c r="C24" i="22"/>
  <c r="C24" i="49" s="1"/>
  <c r="P23" i="22"/>
  <c r="O23" i="22"/>
  <c r="O23" i="49" s="1"/>
  <c r="N23" i="22"/>
  <c r="N23" i="49" s="1"/>
  <c r="M23" i="22"/>
  <c r="M23" i="49" s="1"/>
  <c r="L23" i="22"/>
  <c r="L23" i="49" s="1"/>
  <c r="K23" i="22"/>
  <c r="K23" i="49" s="1"/>
  <c r="J23" i="22"/>
  <c r="J23" i="49" s="1"/>
  <c r="I23" i="22"/>
  <c r="I23" i="49" s="1"/>
  <c r="H23" i="22"/>
  <c r="H23" i="49" s="1"/>
  <c r="G23" i="22"/>
  <c r="G23" i="49" s="1"/>
  <c r="F23" i="22"/>
  <c r="F23" i="49" s="1"/>
  <c r="E23" i="22"/>
  <c r="E23" i="49" s="1"/>
  <c r="D23" i="22"/>
  <c r="D23" i="49" s="1"/>
  <c r="C23" i="22"/>
  <c r="C23" i="49" s="1"/>
  <c r="P22" i="22"/>
  <c r="O22" i="22"/>
  <c r="O22" i="49" s="1"/>
  <c r="N22" i="22"/>
  <c r="N22" i="49" s="1"/>
  <c r="M22" i="22"/>
  <c r="M22" i="49" s="1"/>
  <c r="L22" i="22"/>
  <c r="L22" i="49" s="1"/>
  <c r="K22" i="22"/>
  <c r="K22" i="49" s="1"/>
  <c r="J22" i="22"/>
  <c r="J22" i="49" s="1"/>
  <c r="I22" i="22"/>
  <c r="I22" i="49" s="1"/>
  <c r="H22" i="22"/>
  <c r="H22" i="49" s="1"/>
  <c r="G22" i="22"/>
  <c r="G22" i="49" s="1"/>
  <c r="F22" i="22"/>
  <c r="F22" i="49" s="1"/>
  <c r="E22" i="22"/>
  <c r="E22" i="49" s="1"/>
  <c r="D22" i="22"/>
  <c r="D22" i="49" s="1"/>
  <c r="C22" i="22"/>
  <c r="C22" i="49" s="1"/>
  <c r="P21" i="22"/>
  <c r="O21" i="22"/>
  <c r="O21" i="49" s="1"/>
  <c r="N21" i="22"/>
  <c r="N21" i="49" s="1"/>
  <c r="M21" i="22"/>
  <c r="M21" i="49" s="1"/>
  <c r="L21" i="22"/>
  <c r="L21" i="49" s="1"/>
  <c r="K21" i="22"/>
  <c r="K21" i="49" s="1"/>
  <c r="J21" i="22"/>
  <c r="J21" i="49" s="1"/>
  <c r="I21" i="22"/>
  <c r="I21" i="49" s="1"/>
  <c r="H21" i="22"/>
  <c r="H21" i="49" s="1"/>
  <c r="G21" i="22"/>
  <c r="G21" i="49" s="1"/>
  <c r="F21" i="22"/>
  <c r="F21" i="49" s="1"/>
  <c r="E21" i="22"/>
  <c r="E21" i="49" s="1"/>
  <c r="D21" i="22"/>
  <c r="D21" i="49" s="1"/>
  <c r="C21" i="22"/>
  <c r="C21" i="49" s="1"/>
  <c r="B26" i="22"/>
  <c r="B26" i="49" s="1"/>
  <c r="B25" i="22"/>
  <c r="B25" i="49" s="1"/>
  <c r="B24" i="22"/>
  <c r="B24" i="49" s="1"/>
  <c r="B23" i="22"/>
  <c r="B23" i="49" s="1"/>
  <c r="B22" i="22"/>
  <c r="B22" i="49" s="1"/>
  <c r="B21" i="22"/>
  <c r="B21" i="49" s="1"/>
  <c r="P19" i="22"/>
  <c r="O19" i="22"/>
  <c r="O19" i="49" s="1"/>
  <c r="N19" i="22"/>
  <c r="N19" i="49" s="1"/>
  <c r="M19" i="22"/>
  <c r="M19" i="49" s="1"/>
  <c r="L19" i="22"/>
  <c r="L19" i="49" s="1"/>
  <c r="K19" i="22"/>
  <c r="K19" i="49" s="1"/>
  <c r="J19" i="22"/>
  <c r="J19" i="49" s="1"/>
  <c r="I19" i="22"/>
  <c r="I19" i="49" s="1"/>
  <c r="H19" i="22"/>
  <c r="H19" i="49" s="1"/>
  <c r="G19" i="22"/>
  <c r="G19" i="49" s="1"/>
  <c r="F19" i="22"/>
  <c r="F19" i="49" s="1"/>
  <c r="E19" i="22"/>
  <c r="E19" i="49" s="1"/>
  <c r="D19" i="22"/>
  <c r="D19" i="49" s="1"/>
  <c r="C19" i="22"/>
  <c r="C19" i="49" s="1"/>
  <c r="P18" i="22"/>
  <c r="O18" i="22"/>
  <c r="O18" i="49" s="1"/>
  <c r="N18" i="22"/>
  <c r="N18" i="49" s="1"/>
  <c r="M18" i="22"/>
  <c r="M18" i="49" s="1"/>
  <c r="L18" i="22"/>
  <c r="L18" i="49" s="1"/>
  <c r="K18" i="22"/>
  <c r="K18" i="49" s="1"/>
  <c r="J18" i="22"/>
  <c r="J18" i="49" s="1"/>
  <c r="I18" i="22"/>
  <c r="I18" i="49" s="1"/>
  <c r="H18" i="22"/>
  <c r="H18" i="49" s="1"/>
  <c r="G18" i="22"/>
  <c r="G18" i="49" s="1"/>
  <c r="F18" i="22"/>
  <c r="F18" i="49" s="1"/>
  <c r="E18" i="22"/>
  <c r="E18" i="49" s="1"/>
  <c r="D18" i="22"/>
  <c r="D18" i="49" s="1"/>
  <c r="C18" i="22"/>
  <c r="C18" i="49" s="1"/>
  <c r="P17" i="22"/>
  <c r="O17" i="22"/>
  <c r="O17" i="49" s="1"/>
  <c r="N17" i="22"/>
  <c r="N17" i="49" s="1"/>
  <c r="M17" i="22"/>
  <c r="M17" i="49" s="1"/>
  <c r="L17" i="22"/>
  <c r="L17" i="49" s="1"/>
  <c r="K17" i="22"/>
  <c r="K17" i="49" s="1"/>
  <c r="J17" i="22"/>
  <c r="J17" i="49" s="1"/>
  <c r="I17" i="22"/>
  <c r="I17" i="49" s="1"/>
  <c r="H17" i="22"/>
  <c r="H17" i="49" s="1"/>
  <c r="G17" i="22"/>
  <c r="G17" i="49" s="1"/>
  <c r="F17" i="22"/>
  <c r="F17" i="49" s="1"/>
  <c r="E17" i="22"/>
  <c r="E17" i="49" s="1"/>
  <c r="D17" i="22"/>
  <c r="D17" i="49" s="1"/>
  <c r="C17" i="22"/>
  <c r="C17" i="49" s="1"/>
  <c r="P16" i="22"/>
  <c r="O16" i="22"/>
  <c r="O16" i="49" s="1"/>
  <c r="N16" i="22"/>
  <c r="N16" i="49" s="1"/>
  <c r="M16" i="22"/>
  <c r="M16" i="49" s="1"/>
  <c r="L16" i="22"/>
  <c r="L16" i="49" s="1"/>
  <c r="K16" i="22"/>
  <c r="K16" i="49" s="1"/>
  <c r="J16" i="22"/>
  <c r="J16" i="49" s="1"/>
  <c r="I16" i="22"/>
  <c r="I16" i="49" s="1"/>
  <c r="H16" i="22"/>
  <c r="H16" i="49" s="1"/>
  <c r="G16" i="22"/>
  <c r="G16" i="49" s="1"/>
  <c r="F16" i="22"/>
  <c r="F16" i="49" s="1"/>
  <c r="E16" i="22"/>
  <c r="E16" i="49" s="1"/>
  <c r="D16" i="22"/>
  <c r="D16" i="49" s="1"/>
  <c r="C16" i="22"/>
  <c r="C16" i="49" s="1"/>
  <c r="P15" i="22"/>
  <c r="O15" i="22"/>
  <c r="O15" i="49" s="1"/>
  <c r="N15" i="22"/>
  <c r="N15" i="49" s="1"/>
  <c r="M15" i="22"/>
  <c r="M15" i="49" s="1"/>
  <c r="L15" i="22"/>
  <c r="L15" i="49" s="1"/>
  <c r="K15" i="22"/>
  <c r="K15" i="49" s="1"/>
  <c r="J15" i="22"/>
  <c r="J15" i="49" s="1"/>
  <c r="I15" i="22"/>
  <c r="I15" i="49" s="1"/>
  <c r="H15" i="22"/>
  <c r="H15" i="49" s="1"/>
  <c r="G15" i="22"/>
  <c r="G15" i="49" s="1"/>
  <c r="F15" i="22"/>
  <c r="F15" i="49" s="1"/>
  <c r="E15" i="22"/>
  <c r="E15" i="49" s="1"/>
  <c r="D15" i="22"/>
  <c r="D15" i="49" s="1"/>
  <c r="C15" i="22"/>
  <c r="C15" i="49" s="1"/>
  <c r="P14" i="22"/>
  <c r="O14" i="22"/>
  <c r="O14" i="49" s="1"/>
  <c r="N14" i="22"/>
  <c r="N14" i="49" s="1"/>
  <c r="M14" i="22"/>
  <c r="M14" i="49" s="1"/>
  <c r="L14" i="22"/>
  <c r="L14" i="49" s="1"/>
  <c r="K14" i="22"/>
  <c r="K14" i="49" s="1"/>
  <c r="J14" i="22"/>
  <c r="J14" i="49" s="1"/>
  <c r="I14" i="22"/>
  <c r="I14" i="49" s="1"/>
  <c r="H14" i="22"/>
  <c r="H14" i="49" s="1"/>
  <c r="G14" i="22"/>
  <c r="G14" i="49" s="1"/>
  <c r="F14" i="22"/>
  <c r="F14" i="49" s="1"/>
  <c r="E14" i="22"/>
  <c r="E14" i="49" s="1"/>
  <c r="D14" i="22"/>
  <c r="D14" i="49" s="1"/>
  <c r="C14" i="22"/>
  <c r="C14" i="49" s="1"/>
  <c r="B19" i="22"/>
  <c r="B19" i="49" s="1"/>
  <c r="B18" i="22"/>
  <c r="B18" i="49" s="1"/>
  <c r="B17" i="22"/>
  <c r="B17" i="49" s="1"/>
  <c r="B16" i="22"/>
  <c r="B16" i="49" s="1"/>
  <c r="B15" i="22"/>
  <c r="B15" i="49" s="1"/>
  <c r="B14" i="22"/>
  <c r="B14" i="49" s="1"/>
  <c r="P12" i="22"/>
  <c r="O12" i="22"/>
  <c r="O12" i="49" s="1"/>
  <c r="N12" i="22"/>
  <c r="N12" i="49" s="1"/>
  <c r="M12" i="22"/>
  <c r="M12" i="49" s="1"/>
  <c r="L12" i="22"/>
  <c r="L12" i="49" s="1"/>
  <c r="K12" i="22"/>
  <c r="K12" i="49" s="1"/>
  <c r="J12" i="22"/>
  <c r="J12" i="49" s="1"/>
  <c r="I12" i="22"/>
  <c r="I12" i="49" s="1"/>
  <c r="H12" i="22"/>
  <c r="H12" i="49" s="1"/>
  <c r="G12" i="22"/>
  <c r="G12" i="49" s="1"/>
  <c r="F12" i="22"/>
  <c r="F12" i="49" s="1"/>
  <c r="E12" i="22"/>
  <c r="E12" i="49" s="1"/>
  <c r="D12" i="22"/>
  <c r="D12" i="49" s="1"/>
  <c r="C12" i="22"/>
  <c r="C12" i="49" s="1"/>
  <c r="P11" i="22"/>
  <c r="O11" i="22"/>
  <c r="O11" i="49" s="1"/>
  <c r="N11" i="22"/>
  <c r="N11" i="49" s="1"/>
  <c r="M11" i="22"/>
  <c r="M11" i="49" s="1"/>
  <c r="L11" i="22"/>
  <c r="L11" i="49" s="1"/>
  <c r="K11" i="22"/>
  <c r="K11" i="49" s="1"/>
  <c r="J11" i="22"/>
  <c r="J11" i="49" s="1"/>
  <c r="I11" i="22"/>
  <c r="I11" i="49" s="1"/>
  <c r="H11" i="22"/>
  <c r="H11" i="49" s="1"/>
  <c r="G11" i="22"/>
  <c r="G11" i="49" s="1"/>
  <c r="F11" i="22"/>
  <c r="F11" i="49" s="1"/>
  <c r="E11" i="22"/>
  <c r="E11" i="49" s="1"/>
  <c r="D11" i="22"/>
  <c r="D11" i="49" s="1"/>
  <c r="C11" i="22"/>
  <c r="C11" i="49" s="1"/>
  <c r="P10" i="22"/>
  <c r="O10" i="22"/>
  <c r="O10" i="49" s="1"/>
  <c r="N10" i="22"/>
  <c r="N10" i="49" s="1"/>
  <c r="M10" i="22"/>
  <c r="M10" i="49" s="1"/>
  <c r="L10" i="22"/>
  <c r="L10" i="49" s="1"/>
  <c r="K10" i="22"/>
  <c r="K10" i="49" s="1"/>
  <c r="J10" i="22"/>
  <c r="J10" i="49" s="1"/>
  <c r="I10" i="22"/>
  <c r="I10" i="49" s="1"/>
  <c r="H10" i="22"/>
  <c r="H10" i="49" s="1"/>
  <c r="G10" i="22"/>
  <c r="G10" i="49" s="1"/>
  <c r="F10" i="22"/>
  <c r="F10" i="49" s="1"/>
  <c r="E10" i="22"/>
  <c r="E10" i="49" s="1"/>
  <c r="D10" i="22"/>
  <c r="D10" i="49" s="1"/>
  <c r="C10" i="22"/>
  <c r="C10" i="49" s="1"/>
  <c r="P9" i="22"/>
  <c r="O9" i="22"/>
  <c r="O9" i="49" s="1"/>
  <c r="N9" i="22"/>
  <c r="N9" i="49" s="1"/>
  <c r="M9" i="22"/>
  <c r="M9" i="49" s="1"/>
  <c r="L9" i="22"/>
  <c r="L9" i="49" s="1"/>
  <c r="K9" i="22"/>
  <c r="K9" i="49" s="1"/>
  <c r="J9" i="22"/>
  <c r="J9" i="49" s="1"/>
  <c r="I9" i="22"/>
  <c r="I9" i="49" s="1"/>
  <c r="H9" i="22"/>
  <c r="H9" i="49" s="1"/>
  <c r="G9" i="22"/>
  <c r="G9" i="49" s="1"/>
  <c r="F9" i="22"/>
  <c r="F9" i="49" s="1"/>
  <c r="E9" i="22"/>
  <c r="E9" i="49" s="1"/>
  <c r="D9" i="22"/>
  <c r="D9" i="49" s="1"/>
  <c r="C9" i="22"/>
  <c r="C9" i="49" s="1"/>
  <c r="P8" i="22"/>
  <c r="O8" i="22"/>
  <c r="O8" i="49" s="1"/>
  <c r="N8" i="22"/>
  <c r="N8" i="49" s="1"/>
  <c r="M8" i="22"/>
  <c r="M8" i="49" s="1"/>
  <c r="L8" i="22"/>
  <c r="L8" i="49" s="1"/>
  <c r="K8" i="22"/>
  <c r="K8" i="49" s="1"/>
  <c r="J8" i="22"/>
  <c r="J8" i="49" s="1"/>
  <c r="I8" i="22"/>
  <c r="I8" i="49" s="1"/>
  <c r="H8" i="22"/>
  <c r="H8" i="49" s="1"/>
  <c r="G8" i="22"/>
  <c r="G8" i="49" s="1"/>
  <c r="F8" i="22"/>
  <c r="F8" i="49" s="1"/>
  <c r="E8" i="22"/>
  <c r="E8" i="49" s="1"/>
  <c r="D8" i="22"/>
  <c r="D8" i="49" s="1"/>
  <c r="C8" i="22"/>
  <c r="C8" i="49" s="1"/>
  <c r="P7" i="22"/>
  <c r="O7" i="22"/>
  <c r="O7" i="49" s="1"/>
  <c r="N7" i="22"/>
  <c r="N7" i="49" s="1"/>
  <c r="M7" i="22"/>
  <c r="M7" i="49" s="1"/>
  <c r="L7" i="22"/>
  <c r="L7" i="49" s="1"/>
  <c r="K7" i="22"/>
  <c r="K7" i="49" s="1"/>
  <c r="J7" i="22"/>
  <c r="J7" i="49" s="1"/>
  <c r="I7" i="22"/>
  <c r="I7" i="49" s="1"/>
  <c r="H7" i="22"/>
  <c r="H7" i="49" s="1"/>
  <c r="G7" i="22"/>
  <c r="G7" i="49" s="1"/>
  <c r="F7" i="22"/>
  <c r="F7" i="49" s="1"/>
  <c r="E7" i="22"/>
  <c r="E7" i="49" s="1"/>
  <c r="D7" i="22"/>
  <c r="D7" i="49" s="1"/>
  <c r="C7" i="22"/>
  <c r="C7" i="49" s="1"/>
  <c r="B12" i="22"/>
  <c r="B12" i="49" s="1"/>
  <c r="B11" i="22"/>
  <c r="B11" i="49" s="1"/>
  <c r="B10" i="22"/>
  <c r="B10" i="49" s="1"/>
  <c r="B9" i="22"/>
  <c r="B9" i="49" s="1"/>
  <c r="B8" i="22"/>
  <c r="B8" i="49" s="1"/>
  <c r="B7" i="22"/>
  <c r="B7" i="49" s="1"/>
  <c r="P40" i="23"/>
  <c r="O40" i="23"/>
  <c r="O40" i="48" s="1"/>
  <c r="N40" i="23"/>
  <c r="N40" i="48" s="1"/>
  <c r="M40" i="23"/>
  <c r="M40" i="48" s="1"/>
  <c r="L40" i="23"/>
  <c r="L40" i="48" s="1"/>
  <c r="K40" i="23"/>
  <c r="K40" i="48" s="1"/>
  <c r="J40" i="23"/>
  <c r="J40" i="48" s="1"/>
  <c r="I40" i="23"/>
  <c r="I40" i="48" s="1"/>
  <c r="H40" i="23"/>
  <c r="H40" i="48" s="1"/>
  <c r="G40" i="23"/>
  <c r="G40" i="48" s="1"/>
  <c r="F40" i="23"/>
  <c r="F40" i="48" s="1"/>
  <c r="E40" i="23"/>
  <c r="E40" i="48" s="1"/>
  <c r="D40" i="23"/>
  <c r="D40" i="48" s="1"/>
  <c r="C40" i="23"/>
  <c r="C40" i="48" s="1"/>
  <c r="P39" i="23"/>
  <c r="O39" i="23"/>
  <c r="O39" i="48" s="1"/>
  <c r="N39" i="23"/>
  <c r="N39" i="48" s="1"/>
  <c r="M39" i="23"/>
  <c r="M39" i="48" s="1"/>
  <c r="L39" i="23"/>
  <c r="L39" i="48" s="1"/>
  <c r="K39" i="23"/>
  <c r="K39" i="48" s="1"/>
  <c r="J39" i="23"/>
  <c r="J39" i="48" s="1"/>
  <c r="I39" i="23"/>
  <c r="I39" i="48" s="1"/>
  <c r="H39" i="23"/>
  <c r="H39" i="48" s="1"/>
  <c r="G39" i="23"/>
  <c r="G39" i="48" s="1"/>
  <c r="F39" i="23"/>
  <c r="F39" i="48" s="1"/>
  <c r="E39" i="23"/>
  <c r="E39" i="48" s="1"/>
  <c r="D39" i="23"/>
  <c r="D39" i="48" s="1"/>
  <c r="C39" i="23"/>
  <c r="C39" i="48" s="1"/>
  <c r="P38" i="23"/>
  <c r="O38" i="23"/>
  <c r="O38" i="48" s="1"/>
  <c r="N38" i="23"/>
  <c r="N38" i="48" s="1"/>
  <c r="M38" i="23"/>
  <c r="M38" i="48" s="1"/>
  <c r="L38" i="23"/>
  <c r="L38" i="48" s="1"/>
  <c r="K38" i="23"/>
  <c r="K38" i="48" s="1"/>
  <c r="J38" i="23"/>
  <c r="J38" i="48" s="1"/>
  <c r="I38" i="23"/>
  <c r="I38" i="48" s="1"/>
  <c r="H38" i="23"/>
  <c r="H38" i="48" s="1"/>
  <c r="G38" i="23"/>
  <c r="G38" i="48" s="1"/>
  <c r="F38" i="23"/>
  <c r="F38" i="48" s="1"/>
  <c r="E38" i="23"/>
  <c r="E38" i="48" s="1"/>
  <c r="D38" i="23"/>
  <c r="D38" i="48" s="1"/>
  <c r="C38" i="23"/>
  <c r="C38" i="48" s="1"/>
  <c r="P37" i="23"/>
  <c r="O37" i="23"/>
  <c r="O37" i="48" s="1"/>
  <c r="N37" i="23"/>
  <c r="N37" i="48" s="1"/>
  <c r="M37" i="23"/>
  <c r="M37" i="48" s="1"/>
  <c r="L37" i="23"/>
  <c r="L37" i="48" s="1"/>
  <c r="K37" i="23"/>
  <c r="K37" i="48" s="1"/>
  <c r="J37" i="23"/>
  <c r="J37" i="48" s="1"/>
  <c r="I37" i="23"/>
  <c r="I37" i="48" s="1"/>
  <c r="H37" i="23"/>
  <c r="H37" i="48" s="1"/>
  <c r="G37" i="23"/>
  <c r="G37" i="48" s="1"/>
  <c r="F37" i="23"/>
  <c r="F37" i="48" s="1"/>
  <c r="E37" i="23"/>
  <c r="E37" i="48" s="1"/>
  <c r="D37" i="23"/>
  <c r="D37" i="48" s="1"/>
  <c r="C37" i="23"/>
  <c r="C37" i="48" s="1"/>
  <c r="P36" i="23"/>
  <c r="O36" i="23"/>
  <c r="O36" i="48" s="1"/>
  <c r="N36" i="23"/>
  <c r="N36" i="48" s="1"/>
  <c r="M36" i="23"/>
  <c r="M36" i="48" s="1"/>
  <c r="L36" i="23"/>
  <c r="L36" i="48" s="1"/>
  <c r="K36" i="23"/>
  <c r="K36" i="48" s="1"/>
  <c r="J36" i="23"/>
  <c r="J36" i="48" s="1"/>
  <c r="I36" i="23"/>
  <c r="I36" i="48" s="1"/>
  <c r="H36" i="23"/>
  <c r="H36" i="48" s="1"/>
  <c r="G36" i="23"/>
  <c r="G36" i="48" s="1"/>
  <c r="F36" i="23"/>
  <c r="F36" i="48" s="1"/>
  <c r="E36" i="23"/>
  <c r="E36" i="48" s="1"/>
  <c r="D36" i="23"/>
  <c r="D36" i="48" s="1"/>
  <c r="C36" i="23"/>
  <c r="C36" i="48" s="1"/>
  <c r="P35" i="23"/>
  <c r="O35" i="23"/>
  <c r="O35" i="48" s="1"/>
  <c r="N35" i="23"/>
  <c r="N35" i="48" s="1"/>
  <c r="M35" i="23"/>
  <c r="M35" i="48" s="1"/>
  <c r="L35" i="23"/>
  <c r="L35" i="48" s="1"/>
  <c r="K35" i="23"/>
  <c r="K35" i="48" s="1"/>
  <c r="J35" i="23"/>
  <c r="J35" i="48" s="1"/>
  <c r="I35" i="23"/>
  <c r="I35" i="48" s="1"/>
  <c r="H35" i="23"/>
  <c r="H35" i="48" s="1"/>
  <c r="G35" i="23"/>
  <c r="G35" i="48" s="1"/>
  <c r="F35" i="23"/>
  <c r="F35" i="48" s="1"/>
  <c r="E35" i="23"/>
  <c r="E35" i="48" s="1"/>
  <c r="D35" i="23"/>
  <c r="D35" i="48" s="1"/>
  <c r="C35" i="23"/>
  <c r="C35" i="48" s="1"/>
  <c r="B40" i="23"/>
  <c r="B40" i="48" s="1"/>
  <c r="B39" i="23"/>
  <c r="B39" i="48" s="1"/>
  <c r="B38" i="23"/>
  <c r="B38" i="48" s="1"/>
  <c r="B37" i="23"/>
  <c r="B37" i="48" s="1"/>
  <c r="B36" i="23"/>
  <c r="B36" i="48" s="1"/>
  <c r="B35" i="23"/>
  <c r="B35" i="48" s="1"/>
  <c r="P33" i="23"/>
  <c r="O33" i="23"/>
  <c r="O33" i="48" s="1"/>
  <c r="N33" i="23"/>
  <c r="N33" i="48" s="1"/>
  <c r="M33" i="23"/>
  <c r="M33" i="48" s="1"/>
  <c r="L33" i="23"/>
  <c r="L33" i="48" s="1"/>
  <c r="K33" i="23"/>
  <c r="K33" i="48" s="1"/>
  <c r="J33" i="23"/>
  <c r="J33" i="48" s="1"/>
  <c r="I33" i="23"/>
  <c r="I33" i="48" s="1"/>
  <c r="H33" i="23"/>
  <c r="H33" i="48" s="1"/>
  <c r="G33" i="23"/>
  <c r="G33" i="48" s="1"/>
  <c r="F33" i="23"/>
  <c r="F33" i="48" s="1"/>
  <c r="E33" i="23"/>
  <c r="E33" i="48" s="1"/>
  <c r="D33" i="23"/>
  <c r="D33" i="48" s="1"/>
  <c r="C33" i="23"/>
  <c r="C33" i="48" s="1"/>
  <c r="P32" i="23"/>
  <c r="O32" i="23"/>
  <c r="O32" i="48" s="1"/>
  <c r="N32" i="23"/>
  <c r="N32" i="48" s="1"/>
  <c r="M32" i="23"/>
  <c r="M32" i="48" s="1"/>
  <c r="L32" i="23"/>
  <c r="L32" i="48" s="1"/>
  <c r="K32" i="23"/>
  <c r="K32" i="48" s="1"/>
  <c r="J32" i="23"/>
  <c r="J32" i="48" s="1"/>
  <c r="I32" i="23"/>
  <c r="I32" i="48" s="1"/>
  <c r="H32" i="23"/>
  <c r="H32" i="48" s="1"/>
  <c r="G32" i="23"/>
  <c r="G32" i="48" s="1"/>
  <c r="F32" i="23"/>
  <c r="F32" i="48" s="1"/>
  <c r="E32" i="23"/>
  <c r="E32" i="48" s="1"/>
  <c r="D32" i="23"/>
  <c r="D32" i="48" s="1"/>
  <c r="C32" i="23"/>
  <c r="C32" i="48" s="1"/>
  <c r="P31" i="23"/>
  <c r="O31" i="23"/>
  <c r="O31" i="48" s="1"/>
  <c r="N31" i="23"/>
  <c r="N31" i="48" s="1"/>
  <c r="M31" i="23"/>
  <c r="M31" i="48" s="1"/>
  <c r="L31" i="23"/>
  <c r="L31" i="48" s="1"/>
  <c r="K31" i="23"/>
  <c r="K31" i="48" s="1"/>
  <c r="J31" i="23"/>
  <c r="J31" i="48" s="1"/>
  <c r="I31" i="23"/>
  <c r="I31" i="48" s="1"/>
  <c r="H31" i="23"/>
  <c r="H31" i="48" s="1"/>
  <c r="G31" i="23"/>
  <c r="G31" i="48" s="1"/>
  <c r="F31" i="23"/>
  <c r="F31" i="48" s="1"/>
  <c r="E31" i="23"/>
  <c r="E31" i="48" s="1"/>
  <c r="D31" i="23"/>
  <c r="D31" i="48" s="1"/>
  <c r="C31" i="23"/>
  <c r="C31" i="48" s="1"/>
  <c r="P30" i="23"/>
  <c r="O30" i="23"/>
  <c r="O30" i="48" s="1"/>
  <c r="N30" i="23"/>
  <c r="N30" i="48" s="1"/>
  <c r="M30" i="23"/>
  <c r="M30" i="48" s="1"/>
  <c r="L30" i="23"/>
  <c r="L30" i="48" s="1"/>
  <c r="K30" i="23"/>
  <c r="K30" i="48" s="1"/>
  <c r="J30" i="23"/>
  <c r="J30" i="48" s="1"/>
  <c r="I30" i="23"/>
  <c r="I30" i="48" s="1"/>
  <c r="H30" i="23"/>
  <c r="H30" i="48" s="1"/>
  <c r="G30" i="23"/>
  <c r="G30" i="48" s="1"/>
  <c r="F30" i="23"/>
  <c r="F30" i="48" s="1"/>
  <c r="E30" i="23"/>
  <c r="E30" i="48" s="1"/>
  <c r="D30" i="23"/>
  <c r="D30" i="48" s="1"/>
  <c r="C30" i="23"/>
  <c r="C30" i="48" s="1"/>
  <c r="P29" i="23"/>
  <c r="O29" i="23"/>
  <c r="O29" i="48" s="1"/>
  <c r="N29" i="23"/>
  <c r="N29" i="48" s="1"/>
  <c r="M29" i="23"/>
  <c r="M29" i="48" s="1"/>
  <c r="L29" i="23"/>
  <c r="L29" i="48" s="1"/>
  <c r="K29" i="23"/>
  <c r="K29" i="48" s="1"/>
  <c r="J29" i="23"/>
  <c r="J29" i="48" s="1"/>
  <c r="I29" i="23"/>
  <c r="I29" i="48" s="1"/>
  <c r="H29" i="23"/>
  <c r="H29" i="48" s="1"/>
  <c r="G29" i="23"/>
  <c r="G29" i="48" s="1"/>
  <c r="F29" i="23"/>
  <c r="F29" i="48" s="1"/>
  <c r="E29" i="23"/>
  <c r="E29" i="48" s="1"/>
  <c r="D29" i="23"/>
  <c r="D29" i="48" s="1"/>
  <c r="C29" i="23"/>
  <c r="C29" i="48" s="1"/>
  <c r="P28" i="23"/>
  <c r="O28" i="23"/>
  <c r="O28" i="48" s="1"/>
  <c r="N28" i="23"/>
  <c r="N28" i="48" s="1"/>
  <c r="M28" i="23"/>
  <c r="M28" i="48" s="1"/>
  <c r="L28" i="23"/>
  <c r="L28" i="48" s="1"/>
  <c r="K28" i="23"/>
  <c r="K28" i="48" s="1"/>
  <c r="J28" i="23"/>
  <c r="J28" i="48" s="1"/>
  <c r="I28" i="23"/>
  <c r="I28" i="48" s="1"/>
  <c r="H28" i="23"/>
  <c r="H28" i="48" s="1"/>
  <c r="G28" i="23"/>
  <c r="G28" i="48" s="1"/>
  <c r="F28" i="23"/>
  <c r="F28" i="48" s="1"/>
  <c r="E28" i="23"/>
  <c r="E28" i="48" s="1"/>
  <c r="D28" i="23"/>
  <c r="D28" i="48" s="1"/>
  <c r="C28" i="23"/>
  <c r="C28" i="48" s="1"/>
  <c r="B33" i="23"/>
  <c r="B33" i="48" s="1"/>
  <c r="B32" i="23"/>
  <c r="B32" i="48" s="1"/>
  <c r="B31" i="23"/>
  <c r="B31" i="48" s="1"/>
  <c r="B30" i="23"/>
  <c r="B30" i="48" s="1"/>
  <c r="B29" i="23"/>
  <c r="B29" i="48" s="1"/>
  <c r="B28" i="23"/>
  <c r="B28" i="48" s="1"/>
  <c r="P26" i="23"/>
  <c r="O26" i="23"/>
  <c r="O26" i="48" s="1"/>
  <c r="N26" i="23"/>
  <c r="N26" i="48" s="1"/>
  <c r="M26" i="23"/>
  <c r="M26" i="48" s="1"/>
  <c r="L26" i="23"/>
  <c r="L26" i="48" s="1"/>
  <c r="K26" i="23"/>
  <c r="K26" i="48" s="1"/>
  <c r="J26" i="23"/>
  <c r="J26" i="48" s="1"/>
  <c r="I26" i="23"/>
  <c r="I26" i="48" s="1"/>
  <c r="H26" i="23"/>
  <c r="H26" i="48" s="1"/>
  <c r="G26" i="23"/>
  <c r="G26" i="48" s="1"/>
  <c r="F26" i="23"/>
  <c r="F26" i="48" s="1"/>
  <c r="E26" i="23"/>
  <c r="E26" i="48" s="1"/>
  <c r="D26" i="23"/>
  <c r="D26" i="48" s="1"/>
  <c r="C26" i="23"/>
  <c r="C26" i="48" s="1"/>
  <c r="P25" i="23"/>
  <c r="O25" i="23"/>
  <c r="O25" i="48" s="1"/>
  <c r="N25" i="23"/>
  <c r="N25" i="48" s="1"/>
  <c r="M25" i="23"/>
  <c r="M25" i="48" s="1"/>
  <c r="L25" i="23"/>
  <c r="L25" i="48" s="1"/>
  <c r="K25" i="23"/>
  <c r="K25" i="48" s="1"/>
  <c r="J25" i="23"/>
  <c r="J25" i="48" s="1"/>
  <c r="I25" i="23"/>
  <c r="I25" i="48" s="1"/>
  <c r="H25" i="23"/>
  <c r="H25" i="48" s="1"/>
  <c r="G25" i="23"/>
  <c r="G25" i="48" s="1"/>
  <c r="F25" i="23"/>
  <c r="F25" i="48" s="1"/>
  <c r="E25" i="23"/>
  <c r="E25" i="48" s="1"/>
  <c r="D25" i="23"/>
  <c r="D25" i="48" s="1"/>
  <c r="C25" i="23"/>
  <c r="C25" i="48" s="1"/>
  <c r="P24" i="23"/>
  <c r="O24" i="23"/>
  <c r="O24" i="48" s="1"/>
  <c r="N24" i="23"/>
  <c r="N24" i="48" s="1"/>
  <c r="M24" i="23"/>
  <c r="M24" i="48" s="1"/>
  <c r="L24" i="23"/>
  <c r="L24" i="48" s="1"/>
  <c r="K24" i="23"/>
  <c r="K24" i="48" s="1"/>
  <c r="J24" i="23"/>
  <c r="J24" i="48" s="1"/>
  <c r="I24" i="23"/>
  <c r="I24" i="48" s="1"/>
  <c r="H24" i="23"/>
  <c r="H24" i="48" s="1"/>
  <c r="G24" i="23"/>
  <c r="G24" i="48" s="1"/>
  <c r="F24" i="23"/>
  <c r="F24" i="48" s="1"/>
  <c r="E24" i="23"/>
  <c r="E24" i="48" s="1"/>
  <c r="D24" i="23"/>
  <c r="D24" i="48" s="1"/>
  <c r="C24" i="23"/>
  <c r="C24" i="48" s="1"/>
  <c r="P23" i="23"/>
  <c r="O23" i="23"/>
  <c r="O23" i="48" s="1"/>
  <c r="N23" i="23"/>
  <c r="N23" i="48" s="1"/>
  <c r="M23" i="23"/>
  <c r="M23" i="48" s="1"/>
  <c r="L23" i="23"/>
  <c r="L23" i="48" s="1"/>
  <c r="K23" i="23"/>
  <c r="K23" i="48" s="1"/>
  <c r="J23" i="23"/>
  <c r="J23" i="48" s="1"/>
  <c r="I23" i="23"/>
  <c r="I23" i="48" s="1"/>
  <c r="H23" i="23"/>
  <c r="H23" i="48" s="1"/>
  <c r="G23" i="23"/>
  <c r="G23" i="48" s="1"/>
  <c r="F23" i="23"/>
  <c r="F23" i="48" s="1"/>
  <c r="E23" i="23"/>
  <c r="E23" i="48" s="1"/>
  <c r="D23" i="23"/>
  <c r="D23" i="48" s="1"/>
  <c r="C23" i="23"/>
  <c r="C23" i="48" s="1"/>
  <c r="P22" i="23"/>
  <c r="O22" i="23"/>
  <c r="O22" i="48" s="1"/>
  <c r="N22" i="23"/>
  <c r="N22" i="48" s="1"/>
  <c r="M22" i="23"/>
  <c r="M22" i="48" s="1"/>
  <c r="L22" i="23"/>
  <c r="L22" i="48" s="1"/>
  <c r="K22" i="23"/>
  <c r="K22" i="48" s="1"/>
  <c r="J22" i="23"/>
  <c r="J22" i="48" s="1"/>
  <c r="I22" i="23"/>
  <c r="I22" i="48" s="1"/>
  <c r="H22" i="23"/>
  <c r="H22" i="48" s="1"/>
  <c r="G22" i="23"/>
  <c r="G22" i="48" s="1"/>
  <c r="F22" i="23"/>
  <c r="F22" i="48" s="1"/>
  <c r="E22" i="23"/>
  <c r="E22" i="48" s="1"/>
  <c r="D22" i="23"/>
  <c r="D22" i="48" s="1"/>
  <c r="C22" i="23"/>
  <c r="C22" i="48" s="1"/>
  <c r="P21" i="23"/>
  <c r="O21" i="23"/>
  <c r="O21" i="48" s="1"/>
  <c r="N21" i="23"/>
  <c r="N21" i="48" s="1"/>
  <c r="M21" i="23"/>
  <c r="M21" i="48" s="1"/>
  <c r="L21" i="23"/>
  <c r="L21" i="48" s="1"/>
  <c r="K21" i="23"/>
  <c r="K21" i="48" s="1"/>
  <c r="J21" i="23"/>
  <c r="J21" i="48" s="1"/>
  <c r="I21" i="23"/>
  <c r="I21" i="48" s="1"/>
  <c r="H21" i="23"/>
  <c r="H21" i="48" s="1"/>
  <c r="G21" i="23"/>
  <c r="G21" i="48" s="1"/>
  <c r="F21" i="23"/>
  <c r="F21" i="48" s="1"/>
  <c r="E21" i="23"/>
  <c r="E21" i="48" s="1"/>
  <c r="D21" i="23"/>
  <c r="D21" i="48" s="1"/>
  <c r="C21" i="23"/>
  <c r="C21" i="48" s="1"/>
  <c r="B26" i="23"/>
  <c r="B26" i="48" s="1"/>
  <c r="B25" i="23"/>
  <c r="B25" i="48" s="1"/>
  <c r="B24" i="23"/>
  <c r="B24" i="48" s="1"/>
  <c r="B23" i="23"/>
  <c r="B23" i="48" s="1"/>
  <c r="B22" i="23"/>
  <c r="B22" i="48" s="1"/>
  <c r="B21" i="23"/>
  <c r="B21" i="48" s="1"/>
  <c r="P19" i="23"/>
  <c r="O19" i="23"/>
  <c r="O19" i="48" s="1"/>
  <c r="N19" i="23"/>
  <c r="N19" i="48" s="1"/>
  <c r="M19" i="23"/>
  <c r="M19" i="48" s="1"/>
  <c r="L19" i="23"/>
  <c r="L19" i="48" s="1"/>
  <c r="K19" i="23"/>
  <c r="K19" i="48" s="1"/>
  <c r="J19" i="23"/>
  <c r="J19" i="48" s="1"/>
  <c r="I19" i="23"/>
  <c r="I19" i="48" s="1"/>
  <c r="H19" i="23"/>
  <c r="H19" i="48" s="1"/>
  <c r="G19" i="23"/>
  <c r="G19" i="48" s="1"/>
  <c r="F19" i="23"/>
  <c r="F19" i="48" s="1"/>
  <c r="E19" i="23"/>
  <c r="E19" i="48" s="1"/>
  <c r="D19" i="23"/>
  <c r="D19" i="48" s="1"/>
  <c r="C19" i="23"/>
  <c r="C19" i="48" s="1"/>
  <c r="P18" i="23"/>
  <c r="O18" i="23"/>
  <c r="O18" i="48" s="1"/>
  <c r="N18" i="23"/>
  <c r="N18" i="48" s="1"/>
  <c r="M18" i="23"/>
  <c r="M18" i="48" s="1"/>
  <c r="L18" i="23"/>
  <c r="L18" i="48" s="1"/>
  <c r="K18" i="23"/>
  <c r="K18" i="48" s="1"/>
  <c r="J18" i="23"/>
  <c r="J18" i="48" s="1"/>
  <c r="I18" i="23"/>
  <c r="I18" i="48" s="1"/>
  <c r="H18" i="23"/>
  <c r="H18" i="48" s="1"/>
  <c r="G18" i="23"/>
  <c r="G18" i="48" s="1"/>
  <c r="F18" i="23"/>
  <c r="F18" i="48" s="1"/>
  <c r="E18" i="23"/>
  <c r="E18" i="48" s="1"/>
  <c r="D18" i="23"/>
  <c r="D18" i="48" s="1"/>
  <c r="C18" i="23"/>
  <c r="C18" i="48" s="1"/>
  <c r="P17" i="23"/>
  <c r="O17" i="23"/>
  <c r="O17" i="48" s="1"/>
  <c r="N17" i="23"/>
  <c r="N17" i="48" s="1"/>
  <c r="M17" i="23"/>
  <c r="M17" i="48" s="1"/>
  <c r="L17" i="23"/>
  <c r="L17" i="48" s="1"/>
  <c r="K17" i="23"/>
  <c r="K17" i="48" s="1"/>
  <c r="J17" i="23"/>
  <c r="J17" i="48" s="1"/>
  <c r="I17" i="23"/>
  <c r="I17" i="48" s="1"/>
  <c r="H17" i="23"/>
  <c r="H17" i="48" s="1"/>
  <c r="G17" i="23"/>
  <c r="G17" i="48" s="1"/>
  <c r="F17" i="23"/>
  <c r="F17" i="48" s="1"/>
  <c r="E17" i="23"/>
  <c r="E17" i="48" s="1"/>
  <c r="D17" i="23"/>
  <c r="D17" i="48" s="1"/>
  <c r="C17" i="23"/>
  <c r="C17" i="48" s="1"/>
  <c r="P16" i="23"/>
  <c r="O16" i="23"/>
  <c r="O16" i="48" s="1"/>
  <c r="N16" i="23"/>
  <c r="N16" i="48" s="1"/>
  <c r="M16" i="23"/>
  <c r="M16" i="48" s="1"/>
  <c r="L16" i="23"/>
  <c r="L16" i="48" s="1"/>
  <c r="K16" i="23"/>
  <c r="K16" i="48" s="1"/>
  <c r="J16" i="23"/>
  <c r="J16" i="48" s="1"/>
  <c r="I16" i="23"/>
  <c r="I16" i="48" s="1"/>
  <c r="H16" i="23"/>
  <c r="H16" i="48" s="1"/>
  <c r="G16" i="23"/>
  <c r="G16" i="48" s="1"/>
  <c r="F16" i="23"/>
  <c r="F16" i="48" s="1"/>
  <c r="E16" i="23"/>
  <c r="E16" i="48" s="1"/>
  <c r="D16" i="23"/>
  <c r="D16" i="48" s="1"/>
  <c r="C16" i="23"/>
  <c r="C16" i="48" s="1"/>
  <c r="P15" i="23"/>
  <c r="O15" i="23"/>
  <c r="O15" i="48" s="1"/>
  <c r="N15" i="23"/>
  <c r="N15" i="48" s="1"/>
  <c r="M15" i="23"/>
  <c r="M15" i="48" s="1"/>
  <c r="L15" i="23"/>
  <c r="L15" i="48" s="1"/>
  <c r="K15" i="23"/>
  <c r="K15" i="48" s="1"/>
  <c r="J15" i="23"/>
  <c r="J15" i="48" s="1"/>
  <c r="I15" i="23"/>
  <c r="I15" i="48" s="1"/>
  <c r="H15" i="23"/>
  <c r="H15" i="48" s="1"/>
  <c r="G15" i="23"/>
  <c r="G15" i="48" s="1"/>
  <c r="F15" i="23"/>
  <c r="F15" i="48" s="1"/>
  <c r="E15" i="23"/>
  <c r="E15" i="48" s="1"/>
  <c r="D15" i="23"/>
  <c r="D15" i="48" s="1"/>
  <c r="C15" i="23"/>
  <c r="C15" i="48" s="1"/>
  <c r="P14" i="23"/>
  <c r="O14" i="23"/>
  <c r="O14" i="48" s="1"/>
  <c r="N14" i="23"/>
  <c r="N14" i="48" s="1"/>
  <c r="M14" i="23"/>
  <c r="M14" i="48" s="1"/>
  <c r="L14" i="23"/>
  <c r="L14" i="48" s="1"/>
  <c r="K14" i="23"/>
  <c r="K14" i="48" s="1"/>
  <c r="J14" i="23"/>
  <c r="J14" i="48" s="1"/>
  <c r="I14" i="23"/>
  <c r="I14" i="48" s="1"/>
  <c r="H14" i="23"/>
  <c r="H14" i="48" s="1"/>
  <c r="G14" i="23"/>
  <c r="G14" i="48" s="1"/>
  <c r="F14" i="23"/>
  <c r="F14" i="48" s="1"/>
  <c r="E14" i="23"/>
  <c r="E14" i="48" s="1"/>
  <c r="D14" i="23"/>
  <c r="D14" i="48" s="1"/>
  <c r="C14" i="23"/>
  <c r="C14" i="48" s="1"/>
  <c r="B19" i="23"/>
  <c r="B19" i="48" s="1"/>
  <c r="B18" i="23"/>
  <c r="B18" i="48" s="1"/>
  <c r="B17" i="23"/>
  <c r="B17" i="48" s="1"/>
  <c r="B16" i="23"/>
  <c r="B16" i="48" s="1"/>
  <c r="P16" i="48" s="1"/>
  <c r="B15" i="23"/>
  <c r="B15" i="48" s="1"/>
  <c r="B14" i="23"/>
  <c r="B14" i="48" s="1"/>
  <c r="P12" i="23"/>
  <c r="O12" i="23"/>
  <c r="O12" i="48" s="1"/>
  <c r="N12" i="23"/>
  <c r="N12" i="48" s="1"/>
  <c r="M12" i="23"/>
  <c r="M12" i="48" s="1"/>
  <c r="L12" i="23"/>
  <c r="L12" i="48" s="1"/>
  <c r="K12" i="23"/>
  <c r="K12" i="48" s="1"/>
  <c r="J12" i="23"/>
  <c r="J12" i="48" s="1"/>
  <c r="I12" i="23"/>
  <c r="I12" i="48" s="1"/>
  <c r="H12" i="23"/>
  <c r="H12" i="48" s="1"/>
  <c r="G12" i="23"/>
  <c r="G12" i="48" s="1"/>
  <c r="F12" i="23"/>
  <c r="F12" i="48" s="1"/>
  <c r="E12" i="23"/>
  <c r="E12" i="48" s="1"/>
  <c r="D12" i="23"/>
  <c r="D12" i="48" s="1"/>
  <c r="C12" i="23"/>
  <c r="C12" i="48" s="1"/>
  <c r="P11" i="23"/>
  <c r="O11" i="23"/>
  <c r="O11" i="48" s="1"/>
  <c r="N11" i="23"/>
  <c r="N11" i="48" s="1"/>
  <c r="M11" i="23"/>
  <c r="M11" i="48" s="1"/>
  <c r="L11" i="23"/>
  <c r="L11" i="48" s="1"/>
  <c r="K11" i="23"/>
  <c r="K11" i="48" s="1"/>
  <c r="J11" i="23"/>
  <c r="J11" i="48" s="1"/>
  <c r="I11" i="23"/>
  <c r="I11" i="48" s="1"/>
  <c r="H11" i="23"/>
  <c r="H11" i="48" s="1"/>
  <c r="G11" i="23"/>
  <c r="G11" i="48" s="1"/>
  <c r="F11" i="23"/>
  <c r="F11" i="48" s="1"/>
  <c r="E11" i="23"/>
  <c r="E11" i="48" s="1"/>
  <c r="D11" i="23"/>
  <c r="D11" i="48" s="1"/>
  <c r="C11" i="23"/>
  <c r="C11" i="48" s="1"/>
  <c r="P10" i="23"/>
  <c r="O10" i="23"/>
  <c r="O10" i="48" s="1"/>
  <c r="N10" i="23"/>
  <c r="N10" i="48" s="1"/>
  <c r="M10" i="23"/>
  <c r="M10" i="48" s="1"/>
  <c r="L10" i="23"/>
  <c r="L10" i="48" s="1"/>
  <c r="K10" i="23"/>
  <c r="K10" i="48" s="1"/>
  <c r="J10" i="23"/>
  <c r="J10" i="48" s="1"/>
  <c r="I10" i="23"/>
  <c r="I10" i="48" s="1"/>
  <c r="H10" i="23"/>
  <c r="H10" i="48" s="1"/>
  <c r="G10" i="23"/>
  <c r="G10" i="48" s="1"/>
  <c r="F10" i="23"/>
  <c r="F10" i="48" s="1"/>
  <c r="E10" i="23"/>
  <c r="E10" i="48" s="1"/>
  <c r="D10" i="23"/>
  <c r="D10" i="48" s="1"/>
  <c r="C10" i="23"/>
  <c r="C10" i="48" s="1"/>
  <c r="P9" i="23"/>
  <c r="O9" i="23"/>
  <c r="O9" i="48" s="1"/>
  <c r="N9" i="23"/>
  <c r="N9" i="48" s="1"/>
  <c r="M9" i="23"/>
  <c r="M9" i="48" s="1"/>
  <c r="L9" i="23"/>
  <c r="L9" i="48" s="1"/>
  <c r="K9" i="23"/>
  <c r="K9" i="48" s="1"/>
  <c r="J9" i="23"/>
  <c r="J9" i="48" s="1"/>
  <c r="I9" i="23"/>
  <c r="I9" i="48" s="1"/>
  <c r="H9" i="23"/>
  <c r="H9" i="48" s="1"/>
  <c r="G9" i="23"/>
  <c r="G9" i="48" s="1"/>
  <c r="F9" i="23"/>
  <c r="F9" i="48" s="1"/>
  <c r="E9" i="23"/>
  <c r="E9" i="48" s="1"/>
  <c r="D9" i="23"/>
  <c r="D9" i="48" s="1"/>
  <c r="C9" i="23"/>
  <c r="C9" i="48" s="1"/>
  <c r="P8" i="23"/>
  <c r="O8" i="23"/>
  <c r="O8" i="48" s="1"/>
  <c r="N8" i="23"/>
  <c r="N8" i="48" s="1"/>
  <c r="M8" i="23"/>
  <c r="M8" i="48" s="1"/>
  <c r="L8" i="23"/>
  <c r="L8" i="48" s="1"/>
  <c r="K8" i="23"/>
  <c r="K8" i="48" s="1"/>
  <c r="J8" i="23"/>
  <c r="J8" i="48" s="1"/>
  <c r="I8" i="23"/>
  <c r="I8" i="48" s="1"/>
  <c r="H8" i="23"/>
  <c r="H8" i="48" s="1"/>
  <c r="G8" i="23"/>
  <c r="G8" i="48" s="1"/>
  <c r="F8" i="23"/>
  <c r="F8" i="48" s="1"/>
  <c r="E8" i="23"/>
  <c r="E8" i="48" s="1"/>
  <c r="D8" i="23"/>
  <c r="D8" i="48" s="1"/>
  <c r="C8" i="23"/>
  <c r="C8" i="48" s="1"/>
  <c r="P7" i="23"/>
  <c r="O7" i="23"/>
  <c r="O7" i="48" s="1"/>
  <c r="N7" i="23"/>
  <c r="N7" i="48" s="1"/>
  <c r="M7" i="23"/>
  <c r="M7" i="48" s="1"/>
  <c r="L7" i="23"/>
  <c r="L7" i="48" s="1"/>
  <c r="K7" i="23"/>
  <c r="K7" i="48" s="1"/>
  <c r="J7" i="23"/>
  <c r="J7" i="48" s="1"/>
  <c r="I7" i="23"/>
  <c r="I7" i="48" s="1"/>
  <c r="H7" i="23"/>
  <c r="H7" i="48" s="1"/>
  <c r="G7" i="23"/>
  <c r="G7" i="48" s="1"/>
  <c r="F7" i="23"/>
  <c r="F7" i="48" s="1"/>
  <c r="E7" i="23"/>
  <c r="E7" i="48" s="1"/>
  <c r="D7" i="23"/>
  <c r="D7" i="48" s="1"/>
  <c r="C7" i="23"/>
  <c r="C7" i="48" s="1"/>
  <c r="B12" i="23"/>
  <c r="B12" i="48" s="1"/>
  <c r="B11" i="23"/>
  <c r="B11" i="48" s="1"/>
  <c r="B10" i="23"/>
  <c r="B10" i="48" s="1"/>
  <c r="B9" i="23"/>
  <c r="B9" i="48" s="1"/>
  <c r="B8" i="23"/>
  <c r="B8" i="48" s="1"/>
  <c r="B7" i="23"/>
  <c r="B7" i="48" s="1"/>
  <c r="P40" i="39"/>
  <c r="O40" i="39"/>
  <c r="O40" i="47" s="1"/>
  <c r="N40" i="39"/>
  <c r="N40" i="47" s="1"/>
  <c r="M40" i="39"/>
  <c r="M40" i="47" s="1"/>
  <c r="L40" i="39"/>
  <c r="L40" i="47" s="1"/>
  <c r="K40" i="39"/>
  <c r="K40" i="47" s="1"/>
  <c r="J40" i="39"/>
  <c r="J40" i="47" s="1"/>
  <c r="I40" i="39"/>
  <c r="I40" i="47" s="1"/>
  <c r="H40" i="39"/>
  <c r="H40" i="47" s="1"/>
  <c r="G40" i="39"/>
  <c r="G40" i="47" s="1"/>
  <c r="F40" i="39"/>
  <c r="F40" i="47" s="1"/>
  <c r="E40" i="39"/>
  <c r="E40" i="47" s="1"/>
  <c r="D40" i="39"/>
  <c r="D40" i="47" s="1"/>
  <c r="C40" i="39"/>
  <c r="C40" i="47" s="1"/>
  <c r="P39" i="39"/>
  <c r="O39" i="39"/>
  <c r="O39" i="47" s="1"/>
  <c r="N39" i="39"/>
  <c r="N39" i="47" s="1"/>
  <c r="M39" i="39"/>
  <c r="M39" i="47" s="1"/>
  <c r="L39" i="39"/>
  <c r="L39" i="47" s="1"/>
  <c r="K39" i="39"/>
  <c r="K39" i="47" s="1"/>
  <c r="J39" i="39"/>
  <c r="J39" i="47" s="1"/>
  <c r="I39" i="39"/>
  <c r="I39" i="47" s="1"/>
  <c r="H39" i="39"/>
  <c r="H39" i="47" s="1"/>
  <c r="G39" i="39"/>
  <c r="G39" i="47" s="1"/>
  <c r="F39" i="39"/>
  <c r="F39" i="47" s="1"/>
  <c r="E39" i="39"/>
  <c r="E39" i="47" s="1"/>
  <c r="D39" i="39"/>
  <c r="D39" i="47" s="1"/>
  <c r="C39" i="39"/>
  <c r="C39" i="47" s="1"/>
  <c r="P38" i="39"/>
  <c r="O38" i="39"/>
  <c r="O38" i="47" s="1"/>
  <c r="N38" i="39"/>
  <c r="N38" i="47" s="1"/>
  <c r="M38" i="39"/>
  <c r="M38" i="47" s="1"/>
  <c r="L38" i="39"/>
  <c r="L38" i="47" s="1"/>
  <c r="K38" i="39"/>
  <c r="K38" i="47" s="1"/>
  <c r="J38" i="39"/>
  <c r="J38" i="47" s="1"/>
  <c r="I38" i="39"/>
  <c r="I38" i="47" s="1"/>
  <c r="H38" i="39"/>
  <c r="H38" i="47" s="1"/>
  <c r="G38" i="39"/>
  <c r="G38" i="47" s="1"/>
  <c r="F38" i="39"/>
  <c r="F38" i="47" s="1"/>
  <c r="E38" i="39"/>
  <c r="E38" i="47" s="1"/>
  <c r="D38" i="39"/>
  <c r="D38" i="47" s="1"/>
  <c r="C38" i="39"/>
  <c r="C38" i="47" s="1"/>
  <c r="P37" i="39"/>
  <c r="O37" i="39"/>
  <c r="O37" i="47" s="1"/>
  <c r="N37" i="39"/>
  <c r="N37" i="47" s="1"/>
  <c r="M37" i="39"/>
  <c r="M37" i="47" s="1"/>
  <c r="L37" i="39"/>
  <c r="L37" i="47" s="1"/>
  <c r="K37" i="39"/>
  <c r="K37" i="47" s="1"/>
  <c r="J37" i="39"/>
  <c r="J37" i="47" s="1"/>
  <c r="I37" i="39"/>
  <c r="I37" i="47" s="1"/>
  <c r="H37" i="39"/>
  <c r="H37" i="47" s="1"/>
  <c r="G37" i="39"/>
  <c r="G37" i="47" s="1"/>
  <c r="F37" i="39"/>
  <c r="F37" i="47" s="1"/>
  <c r="E37" i="39"/>
  <c r="E37" i="47" s="1"/>
  <c r="D37" i="39"/>
  <c r="D37" i="47" s="1"/>
  <c r="C37" i="39"/>
  <c r="C37" i="47" s="1"/>
  <c r="P36" i="39"/>
  <c r="O36" i="39"/>
  <c r="O36" i="47" s="1"/>
  <c r="N36" i="39"/>
  <c r="N36" i="47" s="1"/>
  <c r="M36" i="39"/>
  <c r="M36" i="47" s="1"/>
  <c r="L36" i="39"/>
  <c r="L36" i="47" s="1"/>
  <c r="K36" i="39"/>
  <c r="K36" i="47" s="1"/>
  <c r="J36" i="39"/>
  <c r="J36" i="47" s="1"/>
  <c r="I36" i="39"/>
  <c r="I36" i="47" s="1"/>
  <c r="H36" i="39"/>
  <c r="H36" i="47" s="1"/>
  <c r="G36" i="39"/>
  <c r="G36" i="47" s="1"/>
  <c r="F36" i="39"/>
  <c r="F36" i="47" s="1"/>
  <c r="E36" i="39"/>
  <c r="E36" i="47" s="1"/>
  <c r="D36" i="39"/>
  <c r="D36" i="47" s="1"/>
  <c r="C36" i="39"/>
  <c r="C36" i="47" s="1"/>
  <c r="P35" i="39"/>
  <c r="O35" i="39"/>
  <c r="O35" i="47" s="1"/>
  <c r="N35" i="39"/>
  <c r="N35" i="47" s="1"/>
  <c r="M35" i="39"/>
  <c r="M35" i="47" s="1"/>
  <c r="L35" i="39"/>
  <c r="L35" i="47" s="1"/>
  <c r="K35" i="39"/>
  <c r="K35" i="47" s="1"/>
  <c r="J35" i="39"/>
  <c r="J35" i="47" s="1"/>
  <c r="I35" i="39"/>
  <c r="I35" i="47" s="1"/>
  <c r="H35" i="39"/>
  <c r="H35" i="47" s="1"/>
  <c r="G35" i="39"/>
  <c r="G35" i="47" s="1"/>
  <c r="F35" i="39"/>
  <c r="F35" i="47" s="1"/>
  <c r="E35" i="39"/>
  <c r="E35" i="47" s="1"/>
  <c r="D35" i="39"/>
  <c r="D35" i="47" s="1"/>
  <c r="C35" i="39"/>
  <c r="C35" i="47" s="1"/>
  <c r="B40" i="39"/>
  <c r="B40" i="47" s="1"/>
  <c r="B39" i="39"/>
  <c r="B39" i="47" s="1"/>
  <c r="B38" i="39"/>
  <c r="B38" i="47" s="1"/>
  <c r="B37" i="39"/>
  <c r="B37" i="47" s="1"/>
  <c r="B36" i="39"/>
  <c r="B36" i="47" s="1"/>
  <c r="B35" i="39"/>
  <c r="B35" i="47" s="1"/>
  <c r="P33" i="39"/>
  <c r="O33" i="39"/>
  <c r="O33" i="47" s="1"/>
  <c r="N33" i="39"/>
  <c r="N33" i="47" s="1"/>
  <c r="M33" i="39"/>
  <c r="M33" i="47" s="1"/>
  <c r="L33" i="39"/>
  <c r="L33" i="47" s="1"/>
  <c r="K33" i="39"/>
  <c r="K33" i="47" s="1"/>
  <c r="J33" i="39"/>
  <c r="J33" i="47" s="1"/>
  <c r="I33" i="39"/>
  <c r="I33" i="47" s="1"/>
  <c r="H33" i="39"/>
  <c r="H33" i="47" s="1"/>
  <c r="G33" i="39"/>
  <c r="G33" i="47" s="1"/>
  <c r="F33" i="39"/>
  <c r="F33" i="47" s="1"/>
  <c r="E33" i="39"/>
  <c r="E33" i="47" s="1"/>
  <c r="D33" i="39"/>
  <c r="D33" i="47" s="1"/>
  <c r="C33" i="39"/>
  <c r="C33" i="47" s="1"/>
  <c r="P32" i="39"/>
  <c r="O32" i="39"/>
  <c r="O32" i="47" s="1"/>
  <c r="N32" i="39"/>
  <c r="N32" i="47" s="1"/>
  <c r="M32" i="39"/>
  <c r="M32" i="47" s="1"/>
  <c r="L32" i="39"/>
  <c r="L32" i="47" s="1"/>
  <c r="K32" i="39"/>
  <c r="K32" i="47" s="1"/>
  <c r="J32" i="39"/>
  <c r="J32" i="47" s="1"/>
  <c r="I32" i="39"/>
  <c r="I32" i="47" s="1"/>
  <c r="H32" i="39"/>
  <c r="H32" i="47" s="1"/>
  <c r="G32" i="39"/>
  <c r="G32" i="47" s="1"/>
  <c r="F32" i="39"/>
  <c r="F32" i="47" s="1"/>
  <c r="E32" i="39"/>
  <c r="E32" i="47" s="1"/>
  <c r="D32" i="39"/>
  <c r="D32" i="47" s="1"/>
  <c r="C32" i="39"/>
  <c r="C32" i="47" s="1"/>
  <c r="P31" i="39"/>
  <c r="O31" i="39"/>
  <c r="O31" i="47" s="1"/>
  <c r="N31" i="39"/>
  <c r="N31" i="47" s="1"/>
  <c r="M31" i="39"/>
  <c r="M31" i="47" s="1"/>
  <c r="L31" i="39"/>
  <c r="L31" i="47" s="1"/>
  <c r="K31" i="39"/>
  <c r="K31" i="47" s="1"/>
  <c r="J31" i="39"/>
  <c r="J31" i="47" s="1"/>
  <c r="I31" i="39"/>
  <c r="I31" i="47" s="1"/>
  <c r="H31" i="39"/>
  <c r="H31" i="47" s="1"/>
  <c r="G31" i="39"/>
  <c r="G31" i="47" s="1"/>
  <c r="F31" i="39"/>
  <c r="F31" i="47" s="1"/>
  <c r="E31" i="39"/>
  <c r="E31" i="47" s="1"/>
  <c r="D31" i="39"/>
  <c r="D31" i="47" s="1"/>
  <c r="C31" i="39"/>
  <c r="C31" i="47" s="1"/>
  <c r="P30" i="39"/>
  <c r="O30" i="39"/>
  <c r="O30" i="47" s="1"/>
  <c r="N30" i="39"/>
  <c r="N30" i="47" s="1"/>
  <c r="M30" i="39"/>
  <c r="M30" i="47" s="1"/>
  <c r="L30" i="39"/>
  <c r="L30" i="47" s="1"/>
  <c r="K30" i="39"/>
  <c r="K30" i="47" s="1"/>
  <c r="J30" i="39"/>
  <c r="J30" i="47" s="1"/>
  <c r="I30" i="39"/>
  <c r="I30" i="47" s="1"/>
  <c r="H30" i="39"/>
  <c r="H30" i="47" s="1"/>
  <c r="G30" i="39"/>
  <c r="G30" i="47" s="1"/>
  <c r="F30" i="39"/>
  <c r="F30" i="47" s="1"/>
  <c r="E30" i="39"/>
  <c r="E30" i="47" s="1"/>
  <c r="D30" i="39"/>
  <c r="D30" i="47" s="1"/>
  <c r="C30" i="39"/>
  <c r="C30" i="47" s="1"/>
  <c r="P29" i="39"/>
  <c r="O29" i="39"/>
  <c r="O29" i="47" s="1"/>
  <c r="N29" i="39"/>
  <c r="N29" i="47" s="1"/>
  <c r="M29" i="39"/>
  <c r="M29" i="47" s="1"/>
  <c r="L29" i="39"/>
  <c r="L29" i="47" s="1"/>
  <c r="K29" i="39"/>
  <c r="K29" i="47" s="1"/>
  <c r="J29" i="39"/>
  <c r="J29" i="47" s="1"/>
  <c r="I29" i="39"/>
  <c r="I29" i="47" s="1"/>
  <c r="H29" i="39"/>
  <c r="H29" i="47" s="1"/>
  <c r="G29" i="39"/>
  <c r="G29" i="47" s="1"/>
  <c r="F29" i="39"/>
  <c r="F29" i="47" s="1"/>
  <c r="E29" i="39"/>
  <c r="E29" i="47" s="1"/>
  <c r="D29" i="39"/>
  <c r="D29" i="47" s="1"/>
  <c r="C29" i="39"/>
  <c r="C29" i="47" s="1"/>
  <c r="P28" i="39"/>
  <c r="O28" i="39"/>
  <c r="O28" i="47" s="1"/>
  <c r="N28" i="39"/>
  <c r="N28" i="47" s="1"/>
  <c r="M28" i="39"/>
  <c r="M28" i="47" s="1"/>
  <c r="L28" i="39"/>
  <c r="L28" i="47" s="1"/>
  <c r="K28" i="39"/>
  <c r="K28" i="47" s="1"/>
  <c r="J28" i="39"/>
  <c r="J28" i="47" s="1"/>
  <c r="I28" i="39"/>
  <c r="I28" i="47" s="1"/>
  <c r="H28" i="39"/>
  <c r="H28" i="47" s="1"/>
  <c r="G28" i="39"/>
  <c r="G28" i="47" s="1"/>
  <c r="F28" i="39"/>
  <c r="F28" i="47" s="1"/>
  <c r="E28" i="39"/>
  <c r="E28" i="47" s="1"/>
  <c r="D28" i="39"/>
  <c r="D28" i="47" s="1"/>
  <c r="C28" i="39"/>
  <c r="C28" i="47" s="1"/>
  <c r="B33" i="39"/>
  <c r="B33" i="47" s="1"/>
  <c r="B32" i="39"/>
  <c r="B32" i="47" s="1"/>
  <c r="B31" i="39"/>
  <c r="B31" i="47" s="1"/>
  <c r="B30" i="39"/>
  <c r="B30" i="47" s="1"/>
  <c r="B29" i="39"/>
  <c r="B29" i="47" s="1"/>
  <c r="B28" i="39"/>
  <c r="B28" i="47" s="1"/>
  <c r="P26" i="39"/>
  <c r="O26" i="39"/>
  <c r="O26" i="47" s="1"/>
  <c r="N26" i="39"/>
  <c r="N26" i="47" s="1"/>
  <c r="M26" i="39"/>
  <c r="M26" i="47" s="1"/>
  <c r="L26" i="39"/>
  <c r="L26" i="47" s="1"/>
  <c r="K26" i="39"/>
  <c r="K26" i="47" s="1"/>
  <c r="J26" i="39"/>
  <c r="J26" i="47" s="1"/>
  <c r="I26" i="39"/>
  <c r="I26" i="47" s="1"/>
  <c r="H26" i="39"/>
  <c r="H26" i="47" s="1"/>
  <c r="G26" i="39"/>
  <c r="G26" i="47" s="1"/>
  <c r="F26" i="39"/>
  <c r="F26" i="47" s="1"/>
  <c r="E26" i="39"/>
  <c r="E26" i="47" s="1"/>
  <c r="D26" i="39"/>
  <c r="D26" i="47" s="1"/>
  <c r="C26" i="39"/>
  <c r="C26" i="47" s="1"/>
  <c r="P25" i="39"/>
  <c r="O25" i="39"/>
  <c r="O25" i="47" s="1"/>
  <c r="N25" i="39"/>
  <c r="N25" i="47" s="1"/>
  <c r="M25" i="39"/>
  <c r="M25" i="47" s="1"/>
  <c r="L25" i="39"/>
  <c r="L25" i="47" s="1"/>
  <c r="K25" i="39"/>
  <c r="K25" i="47" s="1"/>
  <c r="J25" i="39"/>
  <c r="J25" i="47" s="1"/>
  <c r="I25" i="39"/>
  <c r="I25" i="47" s="1"/>
  <c r="H25" i="39"/>
  <c r="H25" i="47" s="1"/>
  <c r="G25" i="39"/>
  <c r="G25" i="47" s="1"/>
  <c r="F25" i="39"/>
  <c r="F25" i="47" s="1"/>
  <c r="E25" i="39"/>
  <c r="E25" i="47" s="1"/>
  <c r="D25" i="39"/>
  <c r="D25" i="47" s="1"/>
  <c r="C25" i="39"/>
  <c r="C25" i="47" s="1"/>
  <c r="P24" i="39"/>
  <c r="O24" i="39"/>
  <c r="O24" i="47" s="1"/>
  <c r="N24" i="39"/>
  <c r="N24" i="47" s="1"/>
  <c r="M24" i="39"/>
  <c r="M24" i="47" s="1"/>
  <c r="L24" i="39"/>
  <c r="L24" i="47" s="1"/>
  <c r="K24" i="39"/>
  <c r="K24" i="47" s="1"/>
  <c r="J24" i="39"/>
  <c r="J24" i="47" s="1"/>
  <c r="I24" i="39"/>
  <c r="I24" i="47" s="1"/>
  <c r="H24" i="39"/>
  <c r="H24" i="47" s="1"/>
  <c r="G24" i="39"/>
  <c r="G24" i="47" s="1"/>
  <c r="F24" i="39"/>
  <c r="F24" i="47" s="1"/>
  <c r="E24" i="39"/>
  <c r="E24" i="47" s="1"/>
  <c r="D24" i="39"/>
  <c r="D24" i="47" s="1"/>
  <c r="C24" i="39"/>
  <c r="C24" i="47" s="1"/>
  <c r="B26" i="39"/>
  <c r="B26" i="47" s="1"/>
  <c r="B25" i="39"/>
  <c r="B25" i="47" s="1"/>
  <c r="B24" i="39"/>
  <c r="B24" i="47" s="1"/>
  <c r="P23" i="39"/>
  <c r="O23" i="39"/>
  <c r="O23" i="47" s="1"/>
  <c r="N23" i="39"/>
  <c r="N23" i="47" s="1"/>
  <c r="M23" i="39"/>
  <c r="M23" i="47" s="1"/>
  <c r="L23" i="39"/>
  <c r="L23" i="47" s="1"/>
  <c r="K23" i="39"/>
  <c r="K23" i="47" s="1"/>
  <c r="J23" i="39"/>
  <c r="J23" i="47" s="1"/>
  <c r="I23" i="39"/>
  <c r="I23" i="47" s="1"/>
  <c r="H23" i="39"/>
  <c r="H23" i="47" s="1"/>
  <c r="G23" i="39"/>
  <c r="G23" i="47" s="1"/>
  <c r="F23" i="39"/>
  <c r="F23" i="47" s="1"/>
  <c r="E23" i="39"/>
  <c r="E23" i="47" s="1"/>
  <c r="D23" i="39"/>
  <c r="D23" i="47" s="1"/>
  <c r="C23" i="39"/>
  <c r="C23" i="47" s="1"/>
  <c r="P22" i="39"/>
  <c r="O22" i="39"/>
  <c r="O22" i="47" s="1"/>
  <c r="N22" i="39"/>
  <c r="N22" i="47" s="1"/>
  <c r="M22" i="39"/>
  <c r="M22" i="47" s="1"/>
  <c r="L22" i="39"/>
  <c r="L22" i="47" s="1"/>
  <c r="K22" i="39"/>
  <c r="K22" i="47" s="1"/>
  <c r="J22" i="39"/>
  <c r="J22" i="47" s="1"/>
  <c r="I22" i="39"/>
  <c r="I22" i="47" s="1"/>
  <c r="H22" i="39"/>
  <c r="H22" i="47" s="1"/>
  <c r="G22" i="39"/>
  <c r="G22" i="47" s="1"/>
  <c r="F22" i="39"/>
  <c r="F22" i="47" s="1"/>
  <c r="E22" i="39"/>
  <c r="E22" i="47" s="1"/>
  <c r="D22" i="39"/>
  <c r="D22" i="47" s="1"/>
  <c r="C22" i="39"/>
  <c r="C22" i="47" s="1"/>
  <c r="P21" i="39"/>
  <c r="O21" i="39"/>
  <c r="O21" i="47" s="1"/>
  <c r="N21" i="39"/>
  <c r="N21" i="47" s="1"/>
  <c r="M21" i="39"/>
  <c r="M21" i="47" s="1"/>
  <c r="L21" i="39"/>
  <c r="L21" i="47" s="1"/>
  <c r="K21" i="39"/>
  <c r="K21" i="47" s="1"/>
  <c r="J21" i="39"/>
  <c r="J21" i="47" s="1"/>
  <c r="I21" i="39"/>
  <c r="I21" i="47" s="1"/>
  <c r="H21" i="39"/>
  <c r="H21" i="47" s="1"/>
  <c r="G21" i="39"/>
  <c r="G21" i="47" s="1"/>
  <c r="F21" i="39"/>
  <c r="F21" i="47" s="1"/>
  <c r="E21" i="39"/>
  <c r="E21" i="47" s="1"/>
  <c r="D21" i="39"/>
  <c r="D21" i="47" s="1"/>
  <c r="C21" i="39"/>
  <c r="C21" i="47" s="1"/>
  <c r="P32" i="47" l="1"/>
  <c r="P29" i="47"/>
  <c r="P33" i="47"/>
  <c r="P24" i="48"/>
  <c r="P11" i="48"/>
  <c r="P17" i="49"/>
  <c r="P7" i="48"/>
  <c r="P28" i="47"/>
  <c r="P8" i="48"/>
  <c r="P17" i="48"/>
  <c r="P22" i="48"/>
  <c r="P26" i="48"/>
  <c r="P31" i="48"/>
  <c r="P10" i="49"/>
  <c r="P35" i="47"/>
  <c r="P39" i="47"/>
  <c r="P36" i="47"/>
  <c r="P14" i="48"/>
  <c r="P18" i="48"/>
  <c r="P10" i="48"/>
  <c r="P15" i="48"/>
  <c r="P19" i="48"/>
  <c r="P21" i="48"/>
  <c r="P25" i="48"/>
  <c r="P29" i="48"/>
  <c r="P33" i="48"/>
  <c r="P37" i="47"/>
  <c r="P12" i="48"/>
  <c r="P30" i="48"/>
  <c r="P21" i="49"/>
  <c r="P25" i="49"/>
  <c r="P38" i="47"/>
  <c r="P40" i="47"/>
  <c r="P9" i="48"/>
  <c r="P23" i="48"/>
  <c r="P28" i="48"/>
  <c r="P32" i="48"/>
  <c r="P24" i="49"/>
  <c r="P23" i="49"/>
  <c r="P22" i="49"/>
  <c r="P26" i="49"/>
  <c r="P19" i="49"/>
  <c r="P16" i="49"/>
  <c r="P15" i="49"/>
  <c r="P14" i="49"/>
  <c r="P18" i="49"/>
  <c r="P7" i="49"/>
  <c r="P9" i="49"/>
  <c r="P11" i="49"/>
  <c r="P8" i="49"/>
  <c r="P12" i="49"/>
  <c r="P35" i="48"/>
  <c r="P39" i="48"/>
  <c r="P36" i="48"/>
  <c r="P26" i="47"/>
  <c r="P25" i="47"/>
  <c r="P24" i="47"/>
  <c r="P30" i="47"/>
  <c r="P31" i="47"/>
  <c r="P40" i="48"/>
  <c r="P38" i="48"/>
  <c r="P37" i="48"/>
  <c r="B23" i="39"/>
  <c r="B23" i="47" s="1"/>
  <c r="P23" i="47" s="1"/>
  <c r="B22" i="39"/>
  <c r="B22" i="47" s="1"/>
  <c r="P22" i="47" s="1"/>
  <c r="B21" i="39"/>
  <c r="B21" i="47" s="1"/>
  <c r="P21" i="47" s="1"/>
  <c r="P19" i="39"/>
  <c r="O19" i="39"/>
  <c r="O19" i="47" s="1"/>
  <c r="N19" i="39"/>
  <c r="N19" i="47" s="1"/>
  <c r="M19" i="39"/>
  <c r="M19" i="47" s="1"/>
  <c r="L19" i="39"/>
  <c r="L19" i="47" s="1"/>
  <c r="K19" i="39"/>
  <c r="K19" i="47" s="1"/>
  <c r="J19" i="39"/>
  <c r="J19" i="47" s="1"/>
  <c r="I19" i="39"/>
  <c r="I19" i="47" s="1"/>
  <c r="H19" i="39"/>
  <c r="H19" i="47" s="1"/>
  <c r="G19" i="39"/>
  <c r="G19" i="47" s="1"/>
  <c r="F19" i="39"/>
  <c r="F19" i="47" s="1"/>
  <c r="E19" i="39"/>
  <c r="E19" i="47" s="1"/>
  <c r="D19" i="39"/>
  <c r="D19" i="47" s="1"/>
  <c r="C19" i="39"/>
  <c r="C19" i="47" s="1"/>
  <c r="P18" i="39"/>
  <c r="O18" i="39"/>
  <c r="O18" i="47" s="1"/>
  <c r="N18" i="39"/>
  <c r="N18" i="47" s="1"/>
  <c r="M18" i="39"/>
  <c r="M18" i="47" s="1"/>
  <c r="L18" i="39"/>
  <c r="L18" i="47" s="1"/>
  <c r="K18" i="39"/>
  <c r="K18" i="47" s="1"/>
  <c r="J18" i="39"/>
  <c r="J18" i="47" s="1"/>
  <c r="I18" i="39"/>
  <c r="I18" i="47" s="1"/>
  <c r="H18" i="39"/>
  <c r="H18" i="47" s="1"/>
  <c r="G18" i="39"/>
  <c r="G18" i="47" s="1"/>
  <c r="F18" i="39"/>
  <c r="F18" i="47" s="1"/>
  <c r="E18" i="39"/>
  <c r="E18" i="47" s="1"/>
  <c r="D18" i="39"/>
  <c r="D18" i="47" s="1"/>
  <c r="C18" i="39"/>
  <c r="C18" i="47" s="1"/>
  <c r="P17" i="39"/>
  <c r="O17" i="39"/>
  <c r="O17" i="47" s="1"/>
  <c r="N17" i="39"/>
  <c r="N17" i="47" s="1"/>
  <c r="M17" i="39"/>
  <c r="M17" i="47" s="1"/>
  <c r="L17" i="39"/>
  <c r="L17" i="47" s="1"/>
  <c r="K17" i="39"/>
  <c r="K17" i="47" s="1"/>
  <c r="J17" i="39"/>
  <c r="J17" i="47" s="1"/>
  <c r="I17" i="39"/>
  <c r="I17" i="47" s="1"/>
  <c r="H17" i="39"/>
  <c r="H17" i="47" s="1"/>
  <c r="G17" i="39"/>
  <c r="G17" i="47" s="1"/>
  <c r="F17" i="39"/>
  <c r="F17" i="47" s="1"/>
  <c r="E17" i="39"/>
  <c r="E17" i="47" s="1"/>
  <c r="D17" i="39"/>
  <c r="D17" i="47" s="1"/>
  <c r="C17" i="39"/>
  <c r="C17" i="47" s="1"/>
  <c r="P16" i="39"/>
  <c r="O16" i="39"/>
  <c r="O16" i="47" s="1"/>
  <c r="N16" i="39"/>
  <c r="N16" i="47" s="1"/>
  <c r="M16" i="39"/>
  <c r="M16" i="47" s="1"/>
  <c r="L16" i="39"/>
  <c r="L16" i="47" s="1"/>
  <c r="K16" i="39"/>
  <c r="K16" i="47" s="1"/>
  <c r="J16" i="39"/>
  <c r="J16" i="47" s="1"/>
  <c r="I16" i="39"/>
  <c r="I16" i="47" s="1"/>
  <c r="H16" i="39"/>
  <c r="H16" i="47" s="1"/>
  <c r="G16" i="39"/>
  <c r="G16" i="47" s="1"/>
  <c r="F16" i="39"/>
  <c r="F16" i="47" s="1"/>
  <c r="E16" i="39"/>
  <c r="E16" i="47" s="1"/>
  <c r="D16" i="39"/>
  <c r="D16" i="47" s="1"/>
  <c r="C16" i="39"/>
  <c r="C16" i="47" s="1"/>
  <c r="P15" i="39"/>
  <c r="O15" i="39"/>
  <c r="O15" i="47" s="1"/>
  <c r="N15" i="39"/>
  <c r="N15" i="47" s="1"/>
  <c r="M15" i="39"/>
  <c r="M15" i="47" s="1"/>
  <c r="L15" i="39"/>
  <c r="L15" i="47" s="1"/>
  <c r="K15" i="39"/>
  <c r="K15" i="47" s="1"/>
  <c r="J15" i="39"/>
  <c r="J15" i="47" s="1"/>
  <c r="I15" i="39"/>
  <c r="I15" i="47" s="1"/>
  <c r="H15" i="39"/>
  <c r="H15" i="47" s="1"/>
  <c r="G15" i="39"/>
  <c r="G15" i="47" s="1"/>
  <c r="F15" i="39"/>
  <c r="F15" i="47" s="1"/>
  <c r="E15" i="39"/>
  <c r="E15" i="47" s="1"/>
  <c r="D15" i="39"/>
  <c r="D15" i="47" s="1"/>
  <c r="C15" i="39"/>
  <c r="C15" i="47" s="1"/>
  <c r="P14" i="39"/>
  <c r="O14" i="39"/>
  <c r="O14" i="47" s="1"/>
  <c r="N14" i="39"/>
  <c r="N14" i="47" s="1"/>
  <c r="M14" i="39"/>
  <c r="M14" i="47" s="1"/>
  <c r="L14" i="39"/>
  <c r="L14" i="47" s="1"/>
  <c r="K14" i="39"/>
  <c r="K14" i="47" s="1"/>
  <c r="J14" i="39"/>
  <c r="J14" i="47" s="1"/>
  <c r="I14" i="39"/>
  <c r="I14" i="47" s="1"/>
  <c r="H14" i="39"/>
  <c r="H14" i="47" s="1"/>
  <c r="G14" i="39"/>
  <c r="G14" i="47" s="1"/>
  <c r="F14" i="39"/>
  <c r="F14" i="47" s="1"/>
  <c r="E14" i="39"/>
  <c r="E14" i="47" s="1"/>
  <c r="D14" i="39"/>
  <c r="D14" i="47" s="1"/>
  <c r="C14" i="39"/>
  <c r="C14" i="47" s="1"/>
  <c r="B19" i="39"/>
  <c r="B19" i="47" s="1"/>
  <c r="B18" i="39"/>
  <c r="B18" i="47" s="1"/>
  <c r="B17" i="39"/>
  <c r="B17" i="47" s="1"/>
  <c r="B16" i="39"/>
  <c r="B16" i="47" s="1"/>
  <c r="B15" i="39"/>
  <c r="B15" i="47" s="1"/>
  <c r="B14" i="39"/>
  <c r="B14" i="47" s="1"/>
  <c r="P12" i="39"/>
  <c r="O12" i="39"/>
  <c r="O12" i="47" s="1"/>
  <c r="N12" i="39"/>
  <c r="N12" i="47" s="1"/>
  <c r="M12" i="39"/>
  <c r="M12" i="47" s="1"/>
  <c r="L12" i="39"/>
  <c r="L12" i="47" s="1"/>
  <c r="K12" i="39"/>
  <c r="K12" i="47" s="1"/>
  <c r="J12" i="39"/>
  <c r="J12" i="47" s="1"/>
  <c r="I12" i="39"/>
  <c r="I12" i="47" s="1"/>
  <c r="H12" i="39"/>
  <c r="H12" i="47" s="1"/>
  <c r="G12" i="39"/>
  <c r="G12" i="47" s="1"/>
  <c r="F12" i="39"/>
  <c r="F12" i="47" s="1"/>
  <c r="E12" i="39"/>
  <c r="E12" i="47" s="1"/>
  <c r="D12" i="39"/>
  <c r="D12" i="47" s="1"/>
  <c r="C12" i="39"/>
  <c r="C12" i="47" s="1"/>
  <c r="P11" i="39"/>
  <c r="O11" i="39"/>
  <c r="O11" i="47" s="1"/>
  <c r="N11" i="39"/>
  <c r="N11" i="47" s="1"/>
  <c r="M11" i="39"/>
  <c r="M11" i="47" s="1"/>
  <c r="L11" i="39"/>
  <c r="L11" i="47" s="1"/>
  <c r="K11" i="39"/>
  <c r="K11" i="47" s="1"/>
  <c r="J11" i="39"/>
  <c r="J11" i="47" s="1"/>
  <c r="I11" i="39"/>
  <c r="I11" i="47" s="1"/>
  <c r="H11" i="39"/>
  <c r="H11" i="47" s="1"/>
  <c r="G11" i="39"/>
  <c r="G11" i="47" s="1"/>
  <c r="F11" i="39"/>
  <c r="F11" i="47" s="1"/>
  <c r="E11" i="39"/>
  <c r="E11" i="47" s="1"/>
  <c r="D11" i="39"/>
  <c r="D11" i="47" s="1"/>
  <c r="C11" i="39"/>
  <c r="C11" i="47" s="1"/>
  <c r="P10" i="39"/>
  <c r="O10" i="39"/>
  <c r="O10" i="47" s="1"/>
  <c r="N10" i="39"/>
  <c r="N10" i="47" s="1"/>
  <c r="M10" i="39"/>
  <c r="M10" i="47" s="1"/>
  <c r="L10" i="39"/>
  <c r="L10" i="47" s="1"/>
  <c r="K10" i="39"/>
  <c r="K10" i="47" s="1"/>
  <c r="J10" i="39"/>
  <c r="J10" i="47" s="1"/>
  <c r="I10" i="39"/>
  <c r="I10" i="47" s="1"/>
  <c r="H10" i="39"/>
  <c r="H10" i="47" s="1"/>
  <c r="G10" i="39"/>
  <c r="G10" i="47" s="1"/>
  <c r="F10" i="39"/>
  <c r="F10" i="47" s="1"/>
  <c r="E10" i="39"/>
  <c r="E10" i="47" s="1"/>
  <c r="D10" i="39"/>
  <c r="D10" i="47" s="1"/>
  <c r="C10" i="39"/>
  <c r="C10" i="47" s="1"/>
  <c r="P9" i="39"/>
  <c r="O9" i="39"/>
  <c r="O9" i="47" s="1"/>
  <c r="N9" i="39"/>
  <c r="N9" i="47" s="1"/>
  <c r="M9" i="39"/>
  <c r="M9" i="47" s="1"/>
  <c r="L9" i="39"/>
  <c r="L9" i="47" s="1"/>
  <c r="K9" i="39"/>
  <c r="K9" i="47" s="1"/>
  <c r="J9" i="39"/>
  <c r="J9" i="47" s="1"/>
  <c r="I9" i="39"/>
  <c r="I9" i="47" s="1"/>
  <c r="H9" i="39"/>
  <c r="H9" i="47" s="1"/>
  <c r="G9" i="39"/>
  <c r="G9" i="47" s="1"/>
  <c r="F9" i="39"/>
  <c r="F9" i="47" s="1"/>
  <c r="E9" i="39"/>
  <c r="E9" i="47" s="1"/>
  <c r="D9" i="39"/>
  <c r="D9" i="47" s="1"/>
  <c r="C9" i="39"/>
  <c r="C9" i="47" s="1"/>
  <c r="P8" i="39"/>
  <c r="O8" i="39"/>
  <c r="O8" i="47" s="1"/>
  <c r="N8" i="39"/>
  <c r="N8" i="47" s="1"/>
  <c r="M8" i="39"/>
  <c r="M8" i="47" s="1"/>
  <c r="L8" i="39"/>
  <c r="L8" i="47" s="1"/>
  <c r="K8" i="39"/>
  <c r="K8" i="47" s="1"/>
  <c r="J8" i="39"/>
  <c r="J8" i="47" s="1"/>
  <c r="I8" i="39"/>
  <c r="I8" i="47" s="1"/>
  <c r="H8" i="39"/>
  <c r="H8" i="47" s="1"/>
  <c r="G8" i="39"/>
  <c r="G8" i="47" s="1"/>
  <c r="F8" i="39"/>
  <c r="F8" i="47" s="1"/>
  <c r="E8" i="39"/>
  <c r="E8" i="47" s="1"/>
  <c r="D8" i="39"/>
  <c r="D8" i="47" s="1"/>
  <c r="C8" i="39"/>
  <c r="C8" i="47" s="1"/>
  <c r="P7" i="39"/>
  <c r="O7" i="39"/>
  <c r="O7" i="47" s="1"/>
  <c r="N7" i="39"/>
  <c r="N7" i="47" s="1"/>
  <c r="M7" i="39"/>
  <c r="M7" i="47" s="1"/>
  <c r="L7" i="39"/>
  <c r="L7" i="47" s="1"/>
  <c r="K7" i="39"/>
  <c r="K7" i="47" s="1"/>
  <c r="J7" i="39"/>
  <c r="J7" i="47" s="1"/>
  <c r="I7" i="39"/>
  <c r="I7" i="47" s="1"/>
  <c r="H7" i="39"/>
  <c r="H7" i="47" s="1"/>
  <c r="G7" i="39"/>
  <c r="G7" i="47" s="1"/>
  <c r="F7" i="39"/>
  <c r="F7" i="47" s="1"/>
  <c r="E7" i="39"/>
  <c r="E7" i="47" s="1"/>
  <c r="D7" i="39"/>
  <c r="D7" i="47" s="1"/>
  <c r="C7" i="39"/>
  <c r="C7" i="47" s="1"/>
  <c r="B12" i="39"/>
  <c r="B12" i="47" s="1"/>
  <c r="B11" i="39"/>
  <c r="B11" i="47" s="1"/>
  <c r="B10" i="39"/>
  <c r="B10" i="47" s="1"/>
  <c r="B9" i="39"/>
  <c r="B9" i="47" s="1"/>
  <c r="B8" i="39"/>
  <c r="B8" i="47" s="1"/>
  <c r="B7" i="39"/>
  <c r="B7" i="47" s="1"/>
  <c r="P40" i="8"/>
  <c r="O40" i="8"/>
  <c r="O40" i="46" s="1"/>
  <c r="N40" i="8"/>
  <c r="N40" i="46" s="1"/>
  <c r="M40" i="8"/>
  <c r="M40" i="46" s="1"/>
  <c r="L40" i="8"/>
  <c r="L40" i="46" s="1"/>
  <c r="K40" i="8"/>
  <c r="K40" i="46" s="1"/>
  <c r="J40" i="8"/>
  <c r="J40" i="46" s="1"/>
  <c r="I40" i="8"/>
  <c r="I40" i="46" s="1"/>
  <c r="H40" i="8"/>
  <c r="H40" i="46" s="1"/>
  <c r="G40" i="8"/>
  <c r="G40" i="46" s="1"/>
  <c r="F40" i="8"/>
  <c r="F40" i="46" s="1"/>
  <c r="E40" i="8"/>
  <c r="E40" i="46" s="1"/>
  <c r="D40" i="8"/>
  <c r="D40" i="46" s="1"/>
  <c r="C40" i="8"/>
  <c r="C40" i="46" s="1"/>
  <c r="P39" i="8"/>
  <c r="O39" i="8"/>
  <c r="O39" i="46" s="1"/>
  <c r="N39" i="8"/>
  <c r="N39" i="46" s="1"/>
  <c r="M39" i="8"/>
  <c r="M39" i="46" s="1"/>
  <c r="L39" i="8"/>
  <c r="L39" i="46" s="1"/>
  <c r="K39" i="8"/>
  <c r="K39" i="46" s="1"/>
  <c r="J39" i="8"/>
  <c r="J39" i="46" s="1"/>
  <c r="I39" i="8"/>
  <c r="I39" i="46" s="1"/>
  <c r="H39" i="8"/>
  <c r="H39" i="46" s="1"/>
  <c r="G39" i="8"/>
  <c r="G39" i="46" s="1"/>
  <c r="F39" i="8"/>
  <c r="F39" i="46" s="1"/>
  <c r="E39" i="8"/>
  <c r="E39" i="46" s="1"/>
  <c r="D39" i="8"/>
  <c r="D39" i="46" s="1"/>
  <c r="C39" i="8"/>
  <c r="C39" i="46" s="1"/>
  <c r="P38" i="8"/>
  <c r="O38" i="8"/>
  <c r="O38" i="46" s="1"/>
  <c r="N38" i="8"/>
  <c r="N38" i="46" s="1"/>
  <c r="M38" i="8"/>
  <c r="M38" i="46" s="1"/>
  <c r="L38" i="8"/>
  <c r="L38" i="46" s="1"/>
  <c r="K38" i="8"/>
  <c r="K38" i="46" s="1"/>
  <c r="J38" i="8"/>
  <c r="J38" i="46" s="1"/>
  <c r="I38" i="8"/>
  <c r="I38" i="46" s="1"/>
  <c r="H38" i="8"/>
  <c r="H38" i="46" s="1"/>
  <c r="G38" i="8"/>
  <c r="G38" i="46" s="1"/>
  <c r="F38" i="8"/>
  <c r="F38" i="46" s="1"/>
  <c r="E38" i="8"/>
  <c r="E38" i="46" s="1"/>
  <c r="D38" i="8"/>
  <c r="D38" i="46" s="1"/>
  <c r="C38" i="8"/>
  <c r="C38" i="46" s="1"/>
  <c r="P37" i="8"/>
  <c r="O37" i="8"/>
  <c r="O37" i="46" s="1"/>
  <c r="N37" i="8"/>
  <c r="N37" i="46" s="1"/>
  <c r="M37" i="8"/>
  <c r="M37" i="46" s="1"/>
  <c r="L37" i="8"/>
  <c r="L37" i="46" s="1"/>
  <c r="K37" i="8"/>
  <c r="K37" i="46" s="1"/>
  <c r="J37" i="8"/>
  <c r="J37" i="46" s="1"/>
  <c r="I37" i="8"/>
  <c r="I37" i="46" s="1"/>
  <c r="H37" i="8"/>
  <c r="H37" i="46" s="1"/>
  <c r="G37" i="8"/>
  <c r="G37" i="46" s="1"/>
  <c r="F37" i="8"/>
  <c r="F37" i="46" s="1"/>
  <c r="E37" i="8"/>
  <c r="E37" i="46" s="1"/>
  <c r="D37" i="8"/>
  <c r="D37" i="46" s="1"/>
  <c r="C37" i="8"/>
  <c r="C37" i="46" s="1"/>
  <c r="P36" i="8"/>
  <c r="O36" i="8"/>
  <c r="O36" i="46" s="1"/>
  <c r="N36" i="8"/>
  <c r="N36" i="46" s="1"/>
  <c r="M36" i="8"/>
  <c r="M36" i="46" s="1"/>
  <c r="L36" i="8"/>
  <c r="L36" i="46" s="1"/>
  <c r="K36" i="8"/>
  <c r="K36" i="46" s="1"/>
  <c r="J36" i="8"/>
  <c r="J36" i="46" s="1"/>
  <c r="I36" i="8"/>
  <c r="I36" i="46" s="1"/>
  <c r="H36" i="8"/>
  <c r="H36" i="46" s="1"/>
  <c r="G36" i="8"/>
  <c r="G36" i="46" s="1"/>
  <c r="F36" i="8"/>
  <c r="F36" i="46" s="1"/>
  <c r="E36" i="8"/>
  <c r="E36" i="46" s="1"/>
  <c r="D36" i="8"/>
  <c r="D36" i="46" s="1"/>
  <c r="C36" i="8"/>
  <c r="C36" i="46" s="1"/>
  <c r="P35" i="8"/>
  <c r="O35" i="8"/>
  <c r="O35" i="46" s="1"/>
  <c r="N35" i="8"/>
  <c r="N35" i="46" s="1"/>
  <c r="M35" i="8"/>
  <c r="M35" i="46" s="1"/>
  <c r="L35" i="8"/>
  <c r="L35" i="46" s="1"/>
  <c r="K35" i="8"/>
  <c r="K35" i="46" s="1"/>
  <c r="J35" i="8"/>
  <c r="J35" i="46" s="1"/>
  <c r="I35" i="8"/>
  <c r="I35" i="46" s="1"/>
  <c r="H35" i="8"/>
  <c r="H35" i="46" s="1"/>
  <c r="G35" i="8"/>
  <c r="G35" i="46" s="1"/>
  <c r="F35" i="8"/>
  <c r="F35" i="46" s="1"/>
  <c r="E35" i="8"/>
  <c r="E35" i="46" s="1"/>
  <c r="D35" i="8"/>
  <c r="D35" i="46" s="1"/>
  <c r="C35" i="8"/>
  <c r="C35" i="46" s="1"/>
  <c r="B40" i="8"/>
  <c r="B40" i="46" s="1"/>
  <c r="B39" i="8"/>
  <c r="B39" i="46" s="1"/>
  <c r="B38" i="8"/>
  <c r="B38" i="46" s="1"/>
  <c r="B37" i="8"/>
  <c r="B37" i="46" s="1"/>
  <c r="B36" i="8"/>
  <c r="B36" i="46" s="1"/>
  <c r="B35" i="8"/>
  <c r="B35" i="46" s="1"/>
  <c r="P33" i="8"/>
  <c r="O33" i="8"/>
  <c r="O33" i="46" s="1"/>
  <c r="N33" i="8"/>
  <c r="N33" i="46" s="1"/>
  <c r="M33" i="8"/>
  <c r="M33" i="46" s="1"/>
  <c r="L33" i="8"/>
  <c r="L33" i="46" s="1"/>
  <c r="K33" i="8"/>
  <c r="K33" i="46" s="1"/>
  <c r="J33" i="8"/>
  <c r="J33" i="46" s="1"/>
  <c r="I33" i="8"/>
  <c r="I33" i="46" s="1"/>
  <c r="H33" i="8"/>
  <c r="H33" i="46" s="1"/>
  <c r="G33" i="8"/>
  <c r="G33" i="46" s="1"/>
  <c r="F33" i="8"/>
  <c r="F33" i="46" s="1"/>
  <c r="E33" i="8"/>
  <c r="E33" i="46" s="1"/>
  <c r="D33" i="8"/>
  <c r="D33" i="46" s="1"/>
  <c r="C33" i="8"/>
  <c r="C33" i="46" s="1"/>
  <c r="P32" i="8"/>
  <c r="O32" i="8"/>
  <c r="O32" i="46" s="1"/>
  <c r="N32" i="8"/>
  <c r="N32" i="46" s="1"/>
  <c r="M32" i="8"/>
  <c r="M32" i="46" s="1"/>
  <c r="L32" i="8"/>
  <c r="L32" i="46" s="1"/>
  <c r="K32" i="8"/>
  <c r="K32" i="46" s="1"/>
  <c r="J32" i="8"/>
  <c r="J32" i="46" s="1"/>
  <c r="I32" i="8"/>
  <c r="I32" i="46" s="1"/>
  <c r="H32" i="8"/>
  <c r="H32" i="46" s="1"/>
  <c r="G32" i="8"/>
  <c r="G32" i="46" s="1"/>
  <c r="F32" i="8"/>
  <c r="F32" i="46" s="1"/>
  <c r="E32" i="8"/>
  <c r="E32" i="46" s="1"/>
  <c r="D32" i="8"/>
  <c r="D32" i="46" s="1"/>
  <c r="C32" i="8"/>
  <c r="C32" i="46" s="1"/>
  <c r="P31" i="8"/>
  <c r="O31" i="8"/>
  <c r="O31" i="46" s="1"/>
  <c r="N31" i="8"/>
  <c r="N31" i="46" s="1"/>
  <c r="M31" i="8"/>
  <c r="M31" i="46" s="1"/>
  <c r="L31" i="8"/>
  <c r="L31" i="46" s="1"/>
  <c r="K31" i="8"/>
  <c r="K31" i="46" s="1"/>
  <c r="J31" i="8"/>
  <c r="J31" i="46" s="1"/>
  <c r="I31" i="8"/>
  <c r="I31" i="46" s="1"/>
  <c r="H31" i="8"/>
  <c r="H31" i="46" s="1"/>
  <c r="G31" i="8"/>
  <c r="G31" i="46" s="1"/>
  <c r="F31" i="8"/>
  <c r="F31" i="46" s="1"/>
  <c r="E31" i="8"/>
  <c r="E31" i="46" s="1"/>
  <c r="D31" i="8"/>
  <c r="D31" i="46" s="1"/>
  <c r="C31" i="8"/>
  <c r="C31" i="46" s="1"/>
  <c r="P30" i="8"/>
  <c r="O30" i="8"/>
  <c r="O30" i="46" s="1"/>
  <c r="N30" i="8"/>
  <c r="N30" i="46" s="1"/>
  <c r="M30" i="8"/>
  <c r="M30" i="46" s="1"/>
  <c r="L30" i="8"/>
  <c r="L30" i="46" s="1"/>
  <c r="K30" i="8"/>
  <c r="K30" i="46" s="1"/>
  <c r="J30" i="8"/>
  <c r="J30" i="46" s="1"/>
  <c r="I30" i="8"/>
  <c r="I30" i="46" s="1"/>
  <c r="H30" i="8"/>
  <c r="H30" i="46" s="1"/>
  <c r="G30" i="8"/>
  <c r="G30" i="46" s="1"/>
  <c r="F30" i="8"/>
  <c r="F30" i="46" s="1"/>
  <c r="E30" i="8"/>
  <c r="E30" i="46" s="1"/>
  <c r="D30" i="8"/>
  <c r="D30" i="46" s="1"/>
  <c r="C30" i="8"/>
  <c r="C30" i="46" s="1"/>
  <c r="P29" i="8"/>
  <c r="O29" i="8"/>
  <c r="O29" i="46" s="1"/>
  <c r="N29" i="8"/>
  <c r="N29" i="46" s="1"/>
  <c r="M29" i="8"/>
  <c r="M29" i="46" s="1"/>
  <c r="L29" i="8"/>
  <c r="L29" i="46" s="1"/>
  <c r="K29" i="8"/>
  <c r="K29" i="46" s="1"/>
  <c r="J29" i="8"/>
  <c r="J29" i="46" s="1"/>
  <c r="I29" i="8"/>
  <c r="I29" i="46" s="1"/>
  <c r="H29" i="8"/>
  <c r="H29" i="46" s="1"/>
  <c r="G29" i="8"/>
  <c r="G29" i="46" s="1"/>
  <c r="F29" i="8"/>
  <c r="F29" i="46" s="1"/>
  <c r="E29" i="8"/>
  <c r="E29" i="46" s="1"/>
  <c r="D29" i="8"/>
  <c r="D29" i="46" s="1"/>
  <c r="C29" i="8"/>
  <c r="C29" i="46" s="1"/>
  <c r="P28" i="8"/>
  <c r="O28" i="8"/>
  <c r="O28" i="46" s="1"/>
  <c r="N28" i="8"/>
  <c r="N28" i="46" s="1"/>
  <c r="M28" i="8"/>
  <c r="M28" i="46" s="1"/>
  <c r="L28" i="8"/>
  <c r="L28" i="46" s="1"/>
  <c r="K28" i="8"/>
  <c r="K28" i="46" s="1"/>
  <c r="J28" i="8"/>
  <c r="J28" i="46" s="1"/>
  <c r="I28" i="8"/>
  <c r="I28" i="46" s="1"/>
  <c r="H28" i="8"/>
  <c r="H28" i="46" s="1"/>
  <c r="G28" i="8"/>
  <c r="G28" i="46" s="1"/>
  <c r="F28" i="8"/>
  <c r="F28" i="46" s="1"/>
  <c r="E28" i="8"/>
  <c r="E28" i="46" s="1"/>
  <c r="D28" i="8"/>
  <c r="D28" i="46" s="1"/>
  <c r="C28" i="8"/>
  <c r="C28" i="46" s="1"/>
  <c r="B33" i="8"/>
  <c r="B33" i="46" s="1"/>
  <c r="B32" i="8"/>
  <c r="B32" i="46" s="1"/>
  <c r="B31" i="8"/>
  <c r="B31" i="46" s="1"/>
  <c r="B30" i="8"/>
  <c r="B30" i="46" s="1"/>
  <c r="B29" i="8"/>
  <c r="B29" i="46" s="1"/>
  <c r="B28" i="8"/>
  <c r="B28" i="46" s="1"/>
  <c r="P26" i="8"/>
  <c r="O26" i="8"/>
  <c r="O26" i="46" s="1"/>
  <c r="N26" i="8"/>
  <c r="N26" i="46" s="1"/>
  <c r="M26" i="8"/>
  <c r="M26" i="46" s="1"/>
  <c r="L26" i="8"/>
  <c r="L26" i="46" s="1"/>
  <c r="K26" i="8"/>
  <c r="K26" i="46" s="1"/>
  <c r="J26" i="8"/>
  <c r="J26" i="46" s="1"/>
  <c r="I26" i="8"/>
  <c r="I26" i="46" s="1"/>
  <c r="H26" i="8"/>
  <c r="H26" i="46" s="1"/>
  <c r="G26" i="8"/>
  <c r="G26" i="46" s="1"/>
  <c r="F26" i="8"/>
  <c r="F26" i="46" s="1"/>
  <c r="E26" i="8"/>
  <c r="E26" i="46" s="1"/>
  <c r="D26" i="8"/>
  <c r="D26" i="46" s="1"/>
  <c r="C26" i="8"/>
  <c r="C26" i="46" s="1"/>
  <c r="P25" i="8"/>
  <c r="O25" i="8"/>
  <c r="O25" i="46" s="1"/>
  <c r="N25" i="8"/>
  <c r="N25" i="46" s="1"/>
  <c r="M25" i="8"/>
  <c r="M25" i="46" s="1"/>
  <c r="L25" i="8"/>
  <c r="L25" i="46" s="1"/>
  <c r="K25" i="8"/>
  <c r="K25" i="46" s="1"/>
  <c r="J25" i="8"/>
  <c r="J25" i="46" s="1"/>
  <c r="I25" i="8"/>
  <c r="I25" i="46" s="1"/>
  <c r="H25" i="8"/>
  <c r="H25" i="46" s="1"/>
  <c r="G25" i="8"/>
  <c r="G25" i="46" s="1"/>
  <c r="F25" i="8"/>
  <c r="F25" i="46" s="1"/>
  <c r="E25" i="8"/>
  <c r="E25" i="46" s="1"/>
  <c r="D25" i="8"/>
  <c r="D25" i="46" s="1"/>
  <c r="C25" i="8"/>
  <c r="C25" i="46" s="1"/>
  <c r="P24" i="8"/>
  <c r="O24" i="8"/>
  <c r="O24" i="46" s="1"/>
  <c r="N24" i="8"/>
  <c r="N24" i="46" s="1"/>
  <c r="M24" i="8"/>
  <c r="M24" i="46" s="1"/>
  <c r="L24" i="8"/>
  <c r="L24" i="46" s="1"/>
  <c r="K24" i="8"/>
  <c r="K24" i="46" s="1"/>
  <c r="J24" i="8"/>
  <c r="J24" i="46" s="1"/>
  <c r="I24" i="8"/>
  <c r="I24" i="46" s="1"/>
  <c r="H24" i="8"/>
  <c r="H24" i="46" s="1"/>
  <c r="G24" i="8"/>
  <c r="G24" i="46" s="1"/>
  <c r="F24" i="8"/>
  <c r="F24" i="46" s="1"/>
  <c r="E24" i="8"/>
  <c r="E24" i="46" s="1"/>
  <c r="D24" i="8"/>
  <c r="D24" i="46" s="1"/>
  <c r="C24" i="8"/>
  <c r="C24" i="46" s="1"/>
  <c r="P23" i="8"/>
  <c r="O23" i="8"/>
  <c r="O23" i="46" s="1"/>
  <c r="N23" i="8"/>
  <c r="N23" i="46" s="1"/>
  <c r="M23" i="8"/>
  <c r="M23" i="46" s="1"/>
  <c r="L23" i="8"/>
  <c r="L23" i="46" s="1"/>
  <c r="K23" i="8"/>
  <c r="K23" i="46" s="1"/>
  <c r="J23" i="8"/>
  <c r="J23" i="46" s="1"/>
  <c r="I23" i="8"/>
  <c r="I23" i="46" s="1"/>
  <c r="H23" i="8"/>
  <c r="H23" i="46" s="1"/>
  <c r="G23" i="8"/>
  <c r="G23" i="46" s="1"/>
  <c r="F23" i="8"/>
  <c r="F23" i="46" s="1"/>
  <c r="E23" i="8"/>
  <c r="E23" i="46" s="1"/>
  <c r="D23" i="8"/>
  <c r="D23" i="46" s="1"/>
  <c r="C23" i="8"/>
  <c r="C23" i="46" s="1"/>
  <c r="P22" i="8"/>
  <c r="O22" i="8"/>
  <c r="O22" i="46" s="1"/>
  <c r="N22" i="8"/>
  <c r="N22" i="46" s="1"/>
  <c r="M22" i="8"/>
  <c r="M22" i="46" s="1"/>
  <c r="L22" i="8"/>
  <c r="L22" i="46" s="1"/>
  <c r="K22" i="8"/>
  <c r="K22" i="46" s="1"/>
  <c r="J22" i="8"/>
  <c r="J22" i="46" s="1"/>
  <c r="I22" i="8"/>
  <c r="I22" i="46" s="1"/>
  <c r="H22" i="8"/>
  <c r="H22" i="46" s="1"/>
  <c r="G22" i="8"/>
  <c r="G22" i="46" s="1"/>
  <c r="F22" i="8"/>
  <c r="F22" i="46" s="1"/>
  <c r="E22" i="8"/>
  <c r="E22" i="46" s="1"/>
  <c r="D22" i="8"/>
  <c r="D22" i="46" s="1"/>
  <c r="C22" i="8"/>
  <c r="C22" i="46" s="1"/>
  <c r="P21" i="8"/>
  <c r="O21" i="8"/>
  <c r="O21" i="46" s="1"/>
  <c r="N21" i="8"/>
  <c r="N21" i="46" s="1"/>
  <c r="M21" i="8"/>
  <c r="M21" i="46" s="1"/>
  <c r="L21" i="8"/>
  <c r="L21" i="46" s="1"/>
  <c r="K21" i="8"/>
  <c r="K21" i="46" s="1"/>
  <c r="J21" i="8"/>
  <c r="J21" i="46" s="1"/>
  <c r="I21" i="8"/>
  <c r="I21" i="46" s="1"/>
  <c r="H21" i="8"/>
  <c r="H21" i="46" s="1"/>
  <c r="G21" i="8"/>
  <c r="G21" i="46" s="1"/>
  <c r="F21" i="8"/>
  <c r="F21" i="46" s="1"/>
  <c r="E21" i="8"/>
  <c r="E21" i="46" s="1"/>
  <c r="D21" i="8"/>
  <c r="D21" i="46" s="1"/>
  <c r="C21" i="8"/>
  <c r="C21" i="46" s="1"/>
  <c r="B26" i="8"/>
  <c r="B26" i="46" s="1"/>
  <c r="B25" i="8"/>
  <c r="B25" i="46" s="1"/>
  <c r="B24" i="8"/>
  <c r="B24" i="46" s="1"/>
  <c r="B23" i="8"/>
  <c r="B23" i="46" s="1"/>
  <c r="B22" i="8"/>
  <c r="B22" i="46" s="1"/>
  <c r="B21" i="8"/>
  <c r="B21" i="46" s="1"/>
  <c r="P19" i="8"/>
  <c r="O19" i="8"/>
  <c r="O19" i="46" s="1"/>
  <c r="N19" i="8"/>
  <c r="N19" i="46" s="1"/>
  <c r="M19" i="8"/>
  <c r="M19" i="46" s="1"/>
  <c r="L19" i="8"/>
  <c r="L19" i="46" s="1"/>
  <c r="K19" i="8"/>
  <c r="K19" i="46" s="1"/>
  <c r="J19" i="8"/>
  <c r="J19" i="46" s="1"/>
  <c r="I19" i="8"/>
  <c r="I19" i="46" s="1"/>
  <c r="H19" i="8"/>
  <c r="H19" i="46" s="1"/>
  <c r="G19" i="8"/>
  <c r="G19" i="46" s="1"/>
  <c r="F19" i="8"/>
  <c r="F19" i="46" s="1"/>
  <c r="E19" i="8"/>
  <c r="E19" i="46" s="1"/>
  <c r="D19" i="8"/>
  <c r="D19" i="46" s="1"/>
  <c r="C19" i="8"/>
  <c r="C19" i="46" s="1"/>
  <c r="P18" i="8"/>
  <c r="O18" i="8"/>
  <c r="O18" i="46" s="1"/>
  <c r="N18" i="8"/>
  <c r="N18" i="46" s="1"/>
  <c r="M18" i="8"/>
  <c r="M18" i="46" s="1"/>
  <c r="L18" i="8"/>
  <c r="L18" i="46" s="1"/>
  <c r="K18" i="8"/>
  <c r="K18" i="46" s="1"/>
  <c r="J18" i="8"/>
  <c r="J18" i="46" s="1"/>
  <c r="I18" i="8"/>
  <c r="I18" i="46" s="1"/>
  <c r="H18" i="8"/>
  <c r="H18" i="46" s="1"/>
  <c r="G18" i="8"/>
  <c r="G18" i="46" s="1"/>
  <c r="F18" i="8"/>
  <c r="F18" i="46" s="1"/>
  <c r="E18" i="8"/>
  <c r="E18" i="46" s="1"/>
  <c r="D18" i="8"/>
  <c r="D18" i="46" s="1"/>
  <c r="C18" i="8"/>
  <c r="C18" i="46" s="1"/>
  <c r="P17" i="8"/>
  <c r="O17" i="8"/>
  <c r="O17" i="46" s="1"/>
  <c r="N17" i="8"/>
  <c r="N17" i="46" s="1"/>
  <c r="M17" i="8"/>
  <c r="M17" i="46" s="1"/>
  <c r="L17" i="8"/>
  <c r="L17" i="46" s="1"/>
  <c r="K17" i="8"/>
  <c r="K17" i="46" s="1"/>
  <c r="J17" i="8"/>
  <c r="J17" i="46" s="1"/>
  <c r="I17" i="8"/>
  <c r="I17" i="46" s="1"/>
  <c r="H17" i="8"/>
  <c r="H17" i="46" s="1"/>
  <c r="G17" i="8"/>
  <c r="G17" i="46" s="1"/>
  <c r="F17" i="8"/>
  <c r="F17" i="46" s="1"/>
  <c r="E17" i="8"/>
  <c r="E17" i="46" s="1"/>
  <c r="D17" i="8"/>
  <c r="D17" i="46" s="1"/>
  <c r="C17" i="8"/>
  <c r="C17" i="46" s="1"/>
  <c r="P16" i="8"/>
  <c r="O16" i="8"/>
  <c r="O16" i="46" s="1"/>
  <c r="N16" i="8"/>
  <c r="N16" i="46" s="1"/>
  <c r="M16" i="8"/>
  <c r="M16" i="46" s="1"/>
  <c r="L16" i="8"/>
  <c r="L16" i="46" s="1"/>
  <c r="K16" i="8"/>
  <c r="K16" i="46" s="1"/>
  <c r="J16" i="8"/>
  <c r="J16" i="46" s="1"/>
  <c r="I16" i="8"/>
  <c r="I16" i="46" s="1"/>
  <c r="H16" i="8"/>
  <c r="H16" i="46" s="1"/>
  <c r="G16" i="8"/>
  <c r="G16" i="46" s="1"/>
  <c r="F16" i="8"/>
  <c r="F16" i="46" s="1"/>
  <c r="E16" i="8"/>
  <c r="E16" i="46" s="1"/>
  <c r="D16" i="8"/>
  <c r="D16" i="46" s="1"/>
  <c r="C16" i="8"/>
  <c r="C16" i="46" s="1"/>
  <c r="P15" i="8"/>
  <c r="O15" i="8"/>
  <c r="O15" i="46" s="1"/>
  <c r="N15" i="8"/>
  <c r="N15" i="46" s="1"/>
  <c r="M15" i="8"/>
  <c r="M15" i="46" s="1"/>
  <c r="L15" i="8"/>
  <c r="L15" i="46" s="1"/>
  <c r="K15" i="8"/>
  <c r="K15" i="46" s="1"/>
  <c r="J15" i="8"/>
  <c r="J15" i="46" s="1"/>
  <c r="I15" i="8"/>
  <c r="I15" i="46" s="1"/>
  <c r="H15" i="8"/>
  <c r="H15" i="46" s="1"/>
  <c r="G15" i="8"/>
  <c r="G15" i="46" s="1"/>
  <c r="F15" i="8"/>
  <c r="F15" i="46" s="1"/>
  <c r="E15" i="8"/>
  <c r="E15" i="46" s="1"/>
  <c r="D15" i="8"/>
  <c r="D15" i="46" s="1"/>
  <c r="C15" i="8"/>
  <c r="C15" i="46" s="1"/>
  <c r="P14" i="8"/>
  <c r="O14" i="8"/>
  <c r="O14" i="46" s="1"/>
  <c r="N14" i="8"/>
  <c r="N14" i="46" s="1"/>
  <c r="M14" i="8"/>
  <c r="M14" i="46" s="1"/>
  <c r="L14" i="8"/>
  <c r="L14" i="46" s="1"/>
  <c r="K14" i="8"/>
  <c r="K14" i="46" s="1"/>
  <c r="J14" i="8"/>
  <c r="J14" i="46" s="1"/>
  <c r="I14" i="8"/>
  <c r="I14" i="46" s="1"/>
  <c r="H14" i="8"/>
  <c r="H14" i="46" s="1"/>
  <c r="G14" i="8"/>
  <c r="G14" i="46" s="1"/>
  <c r="F14" i="8"/>
  <c r="F14" i="46" s="1"/>
  <c r="E14" i="8"/>
  <c r="E14" i="46" s="1"/>
  <c r="D14" i="8"/>
  <c r="D14" i="46" s="1"/>
  <c r="C14" i="8"/>
  <c r="C14" i="46" s="1"/>
  <c r="B19" i="8"/>
  <c r="B19" i="46" s="1"/>
  <c r="B18" i="8"/>
  <c r="B18" i="46" s="1"/>
  <c r="B17" i="8"/>
  <c r="B17" i="46" s="1"/>
  <c r="B16" i="8"/>
  <c r="B16" i="46" s="1"/>
  <c r="B15" i="8"/>
  <c r="B15" i="46" s="1"/>
  <c r="B14" i="8"/>
  <c r="B14" i="46" s="1"/>
  <c r="B12" i="8"/>
  <c r="B12" i="46" s="1"/>
  <c r="P12" i="46" s="1"/>
  <c r="B11" i="8"/>
  <c r="B11" i="46" s="1"/>
  <c r="P11" i="46" s="1"/>
  <c r="B10" i="8"/>
  <c r="B10" i="46" s="1"/>
  <c r="P10" i="46" s="1"/>
  <c r="B9" i="8"/>
  <c r="B9" i="46" s="1"/>
  <c r="P9" i="46" s="1"/>
  <c r="B8" i="8"/>
  <c r="B8" i="46" s="1"/>
  <c r="P8" i="46" s="1"/>
  <c r="B7" i="8"/>
  <c r="B7" i="46" s="1"/>
  <c r="P7" i="46" s="1"/>
  <c r="A1" i="45"/>
  <c r="A1" i="44"/>
  <c r="A1" i="43"/>
  <c r="A1" i="42"/>
  <c r="A1" i="41"/>
  <c r="DJ1" i="1"/>
  <c r="CT1" i="1"/>
  <c r="CD1" i="1"/>
  <c r="BN1" i="1"/>
  <c r="AX1" i="1"/>
  <c r="AH1" i="1"/>
  <c r="R1" i="1"/>
  <c r="A4" i="51"/>
  <c r="A4" i="50"/>
  <c r="A4" i="49"/>
  <c r="A4" i="48"/>
  <c r="A4" i="47"/>
  <c r="A1" i="51"/>
  <c r="A1" i="50"/>
  <c r="A1" i="49"/>
  <c r="A1" i="48"/>
  <c r="A1" i="47"/>
  <c r="A1" i="24"/>
  <c r="A1" i="38"/>
  <c r="A1" i="22"/>
  <c r="A1" i="23"/>
  <c r="A1" i="39"/>
  <c r="P30" i="46" l="1"/>
  <c r="P9" i="47"/>
  <c r="P17" i="47"/>
  <c r="P18" i="46"/>
  <c r="P29" i="46"/>
  <c r="P33" i="46"/>
  <c r="P12" i="47"/>
  <c r="P8" i="47"/>
  <c r="P10" i="47"/>
  <c r="P14" i="47"/>
  <c r="P18" i="47"/>
  <c r="P28" i="46"/>
  <c r="P32" i="46"/>
  <c r="P15" i="47"/>
  <c r="P19" i="47"/>
  <c r="P14" i="46"/>
  <c r="P23" i="46"/>
  <c r="P31" i="46"/>
  <c r="P37" i="46"/>
  <c r="P7" i="47"/>
  <c r="P11" i="47"/>
  <c r="P16" i="47"/>
  <c r="P36" i="46"/>
  <c r="P40" i="46"/>
  <c r="P35" i="46"/>
  <c r="P39" i="46"/>
  <c r="P38" i="46"/>
  <c r="P21" i="46"/>
  <c r="P22" i="46"/>
  <c r="P26" i="46"/>
  <c r="P25" i="46"/>
  <c r="P24" i="46"/>
  <c r="P15" i="46"/>
  <c r="P19" i="46"/>
  <c r="P17" i="46"/>
  <c r="P16" i="46"/>
  <c r="A34" i="51"/>
  <c r="A27" i="51"/>
  <c r="A20" i="51"/>
  <c r="A13" i="51"/>
  <c r="A6" i="51"/>
  <c r="A34" i="50"/>
  <c r="A27" i="50"/>
  <c r="A20" i="50"/>
  <c r="A13" i="50"/>
  <c r="A6" i="50"/>
  <c r="A34" i="49"/>
  <c r="A27" i="49"/>
  <c r="A20" i="49"/>
  <c r="A13" i="49"/>
  <c r="A6" i="49"/>
  <c r="A34" i="48"/>
  <c r="A27" i="48"/>
  <c r="A20" i="48"/>
  <c r="A13" i="48"/>
  <c r="A6" i="48"/>
  <c r="A34" i="47"/>
  <c r="A27" i="47"/>
  <c r="A20" i="47"/>
  <c r="A13" i="47"/>
  <c r="A6" i="47"/>
  <c r="A34" i="46" l="1"/>
  <c r="A27" i="46"/>
  <c r="A20" i="46"/>
  <c r="A13" i="46"/>
  <c r="A6" i="46"/>
  <c r="A34" i="39" l="1"/>
  <c r="A27" i="39"/>
  <c r="A20" i="39"/>
  <c r="A13" i="39"/>
  <c r="A6" i="39"/>
  <c r="A34" i="38"/>
  <c r="A27" i="38"/>
  <c r="A20" i="38"/>
  <c r="A13" i="38"/>
  <c r="A6" i="38"/>
  <c r="A34" i="24"/>
  <c r="A27" i="24"/>
  <c r="A20" i="24"/>
  <c r="A13" i="24"/>
  <c r="A6" i="24"/>
  <c r="A34" i="22"/>
  <c r="A27" i="22"/>
  <c r="A20" i="22"/>
  <c r="A13" i="22"/>
  <c r="A6" i="22"/>
  <c r="A34" i="23"/>
  <c r="A27" i="23"/>
  <c r="A20" i="23"/>
  <c r="A34" i="8"/>
  <c r="A27" i="8"/>
  <c r="A20" i="8"/>
  <c r="A13" i="8"/>
  <c r="A6" i="8"/>
  <c r="A13" i="23"/>
  <c r="A6" i="23"/>
  <c r="CP38" i="1" l="1"/>
  <c r="CN38" i="1"/>
  <c r="CL38" i="1"/>
  <c r="CJ38" i="1"/>
  <c r="CH38" i="1"/>
  <c r="CF38" i="1"/>
  <c r="CD38" i="1"/>
  <c r="CQ38" i="1"/>
  <c r="CO38" i="1"/>
  <c r="CM38" i="1"/>
  <c r="CK38" i="1"/>
  <c r="CI38" i="1"/>
  <c r="CG38" i="1"/>
  <c r="CE38" i="1"/>
  <c r="DV38" i="1"/>
  <c r="DT38" i="1"/>
  <c r="DR38" i="1"/>
  <c r="DP38" i="1"/>
  <c r="DN38" i="1"/>
  <c r="DL38" i="1"/>
  <c r="DJ38" i="1"/>
  <c r="DW38" i="1"/>
  <c r="DU38" i="1"/>
  <c r="DS38" i="1"/>
  <c r="DQ38" i="1"/>
  <c r="DO38" i="1"/>
  <c r="DM38" i="1"/>
  <c r="DK38" i="1"/>
  <c r="DV21" i="1" l="1"/>
  <c r="DT21" i="1"/>
  <c r="DR21" i="1"/>
  <c r="DP21" i="1"/>
  <c r="DN21" i="1"/>
  <c r="DL21" i="1"/>
  <c r="DJ21" i="1"/>
  <c r="DW21" i="1"/>
  <c r="DU21" i="1"/>
  <c r="DS21" i="1"/>
  <c r="DQ21" i="1"/>
  <c r="DO21" i="1"/>
  <c r="DM21" i="1"/>
  <c r="DK21" i="1"/>
  <c r="CP21" i="1"/>
  <c r="CN21" i="1"/>
  <c r="CL21" i="1"/>
  <c r="CJ21" i="1"/>
  <c r="CH21" i="1"/>
  <c r="CF21" i="1"/>
  <c r="CD21" i="1"/>
  <c r="CQ21" i="1"/>
  <c r="CO21" i="1"/>
  <c r="CM21" i="1"/>
  <c r="CK21" i="1"/>
  <c r="CI21" i="1"/>
  <c r="CG21" i="1"/>
  <c r="CE21" i="1"/>
</calcChain>
</file>

<file path=xl/sharedStrings.xml><?xml version="1.0" encoding="utf-8"?>
<sst xmlns="http://schemas.openxmlformats.org/spreadsheetml/2006/main" count="1140" uniqueCount="67">
  <si>
    <t>Jihočeský</t>
  </si>
  <si>
    <t>Plzeňský</t>
  </si>
  <si>
    <t>Hl. m. Praha</t>
  </si>
  <si>
    <t>Středočeský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</si>
  <si>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</si>
  <si>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</si>
  <si>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</si>
  <si>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</si>
  <si>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</si>
  <si>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</si>
  <si>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</si>
  <si>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</si>
  <si>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</si>
  <si>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</si>
  <si>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</si>
  <si>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 xml:space="preserve">Normativ MP v jednotlivých krajích </t>
  </si>
  <si>
    <t xml:space="preserve">Normativ ONIV v jednotlivých krajích </t>
  </si>
  <si>
    <t xml:space="preserve">Ukazatel Np v jednotlivých krajích </t>
  </si>
  <si>
    <t xml:space="preserve">Ukazatel Pp v jednotlivých krajích </t>
  </si>
  <si>
    <t xml:space="preserve">Normativ MPP v jednotlivých krajích </t>
  </si>
  <si>
    <t xml:space="preserve">Normativ MPN v jednotlivých krajích </t>
  </si>
  <si>
    <t xml:space="preserve">Ukazatel No v jednotlivých krajích </t>
  </si>
  <si>
    <t xml:space="preserve">Ukazatel Po v jednotlivých krajích </t>
  </si>
  <si>
    <t>(v Kč)</t>
  </si>
  <si>
    <t>Porovnání krajských normativů mzdových prostředků a ostatních neinvestičních výdajů</t>
  </si>
  <si>
    <r>
      <t>N</t>
    </r>
    <r>
      <rPr>
        <b/>
        <sz val="9"/>
        <color indexed="8"/>
        <rFont val="Calibri"/>
        <family val="2"/>
        <charset val="238"/>
      </rPr>
      <t>p</t>
    </r>
  </si>
  <si>
    <r>
      <t>P</t>
    </r>
    <r>
      <rPr>
        <b/>
        <sz val="9"/>
        <color indexed="8"/>
        <rFont val="Calibri"/>
        <family val="2"/>
        <charset val="238"/>
      </rPr>
      <t>p v Kč</t>
    </r>
  </si>
  <si>
    <r>
      <t>N</t>
    </r>
    <r>
      <rPr>
        <b/>
        <sz val="9"/>
        <color indexed="8"/>
        <rFont val="Calibri"/>
        <family val="2"/>
        <charset val="238"/>
      </rPr>
      <t>o</t>
    </r>
  </si>
  <si>
    <r>
      <t>P</t>
    </r>
    <r>
      <rPr>
        <b/>
        <sz val="9"/>
        <color indexed="8"/>
        <rFont val="Calibri"/>
        <family val="2"/>
        <charset val="238"/>
      </rPr>
      <t>o v Kč</t>
    </r>
  </si>
  <si>
    <t>STŘEDNÍ VZDĚLÁVÁNÍ</t>
  </si>
  <si>
    <t>Obory:</t>
  </si>
  <si>
    <t>Teorie</t>
  </si>
  <si>
    <t>Praxe</t>
  </si>
  <si>
    <t>teoretická výuka</t>
  </si>
  <si>
    <t>odborná výuka</t>
  </si>
  <si>
    <t>Příloha č. 8e</t>
  </si>
  <si>
    <t>65-51-H/01 Kuchař-číšník</t>
  </si>
  <si>
    <t>69-51-H/01 Kadeřník</t>
  </si>
  <si>
    <t>33-56-H/01 Truhlář</t>
  </si>
  <si>
    <t>36-52-H/01 Instalatér</t>
  </si>
  <si>
    <t>29-54-H/01 Cukrář</t>
  </si>
  <si>
    <t>23-51-H/01 Strojní mechanik</t>
  </si>
  <si>
    <t>66-51-H/01 Prodavač</t>
  </si>
  <si>
    <t>36-67-H/01 Zedník</t>
  </si>
  <si>
    <t>26-51-H/01 Elektrikář</t>
  </si>
  <si>
    <t>23-56-H/01 Obráběč kovů</t>
  </si>
  <si>
    <t>23-55-H/02 Karosář</t>
  </si>
  <si>
    <t>23-68-H/01 Mechanik opravář motorových vozidel</t>
  </si>
  <si>
    <t>41-55-H/01 Opravář zemědělských strojů</t>
  </si>
  <si>
    <t>26-51-H/02 Elektrikář - silnoproud</t>
  </si>
  <si>
    <t>26-52-H/01 Elektromechanik pro zařízení a přístroje</t>
  </si>
  <si>
    <t>MP v Kč/žáka</t>
  </si>
  <si>
    <t>ONIV v Kč/žáka</t>
  </si>
  <si>
    <t>(v Kč/žáka)</t>
  </si>
  <si>
    <t>Střední vzdělání s výučním listem - kategorie oborů H</t>
  </si>
  <si>
    <t>Střední vzdělávání - střední vzdělání s výučním listem (kategorie oborů H)</t>
  </si>
  <si>
    <t>Krajské normativy a ukazatele pro stanovení krajských normativů v roce 2016</t>
  </si>
  <si>
    <t>65-51-H/01 Kuchař - číšník</t>
  </si>
  <si>
    <t>stanovených jednotlivými krajskými úřady pro krajské a obecní školství v roce 2017</t>
  </si>
  <si>
    <t>0</t>
  </si>
  <si>
    <t>x</t>
  </si>
  <si>
    <t xml:space="preserve"> </t>
  </si>
  <si>
    <t>Krajské normativy Střední vzdělávání v roce 2017</t>
  </si>
  <si>
    <t>Krajské normativy a ukazatele pro stanovení krajských normativů v roce 2017</t>
  </si>
  <si>
    <t>změna roku 2017 oproti roku 2016</t>
  </si>
  <si>
    <t>Porovnání krajských normativů a ukazatelů pro stanovení krajských normativů v letech 2016 a 2017</t>
  </si>
  <si>
    <t>Č.j.: MSMT-16809/2017-1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</si>
</sst>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21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Arial CE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8" fillId="0" borderId="0"/>
    <xf numFmtId="0" fontId="20" fillId="0" borderId="0"/>
  </cellStyleXfs>
  <cellXfs count="112">
    <xf numFmtId="0" fontId="0" fillId="0" borderId="0" xfId="0"/>
    <xf numFmtId="0" fontId="0" fillId="0" borderId="0" xfId="0" applyFont="1"/>
    <xf numFmtId="0" fontId="4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  <xf numFmtId="2" fontId="7" fillId="5" borderId="1" xfId="0" applyNumberFormat="1" applyFont="1" applyFill="1" applyBorder="1" applyAlignment="1">
      <alignment horizontal="center" vertical="center" textRotation="90" wrapText="1"/>
    </xf>
    <xf numFmtId="2" fontId="8" fillId="5" borderId="1" xfId="0" applyNumberFormat="1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2" fontId="6" fillId="8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7" borderId="1" xfId="0" applyFont="1" applyFill="1" applyBorder="1" applyAlignment="1">
      <alignment horizontal="center" vertical="center" textRotation="90" wrapText="1"/>
    </xf>
    <xf numFmtId="0" fontId="8" fillId="7" borderId="1" xfId="0" applyFont="1" applyFill="1" applyBorder="1" applyAlignment="1">
      <alignment horizontal="center" vertical="center" textRotation="90" wrapText="1"/>
    </xf>
    <xf numFmtId="2" fontId="7" fillId="8" borderId="1" xfId="0" applyNumberFormat="1" applyFont="1" applyFill="1" applyBorder="1" applyAlignment="1">
      <alignment horizontal="center" vertical="center" textRotation="90" wrapText="1"/>
    </xf>
    <xf numFmtId="2" fontId="8" fillId="8" borderId="1" xfId="0" applyNumberFormat="1" applyFont="1" applyFill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Alignment="1"/>
    <xf numFmtId="4" fontId="5" fillId="0" borderId="1" xfId="0" applyNumberFormat="1" applyFont="1" applyBorder="1" applyAlignment="1">
      <alignment wrapText="1"/>
    </xf>
    <xf numFmtId="3" fontId="0" fillId="0" borderId="1" xfId="0" applyNumberFormat="1" applyFont="1" applyBorder="1"/>
    <xf numFmtId="3" fontId="0" fillId="0" borderId="0" xfId="0" applyNumberFormat="1" applyFont="1"/>
    <xf numFmtId="3" fontId="5" fillId="0" borderId="6" xfId="0" applyNumberFormat="1" applyFont="1" applyBorder="1" applyAlignment="1">
      <alignment wrapText="1"/>
    </xf>
    <xf numFmtId="0" fontId="12" fillId="0" borderId="0" xfId="0" applyFont="1" applyBorder="1"/>
    <xf numFmtId="3" fontId="2" fillId="0" borderId="7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0" fontId="2" fillId="0" borderId="0" xfId="0" applyFont="1"/>
    <xf numFmtId="3" fontId="0" fillId="9" borderId="9" xfId="0" applyNumberFormat="1" applyFont="1" applyFill="1" applyBorder="1"/>
    <xf numFmtId="3" fontId="0" fillId="9" borderId="10" xfId="0" applyNumberFormat="1" applyFont="1" applyFill="1" applyBorder="1"/>
    <xf numFmtId="4" fontId="5" fillId="9" borderId="10" xfId="0" applyNumberFormat="1" applyFont="1" applyFill="1" applyBorder="1" applyAlignment="1"/>
    <xf numFmtId="3" fontId="5" fillId="9" borderId="10" xfId="0" applyNumberFormat="1" applyFont="1" applyFill="1" applyBorder="1" applyAlignment="1"/>
    <xf numFmtId="3" fontId="5" fillId="9" borderId="11" xfId="0" applyNumberFormat="1" applyFont="1" applyFill="1" applyBorder="1" applyAlignment="1"/>
    <xf numFmtId="3" fontId="2" fillId="0" borderId="12" xfId="0" applyNumberFormat="1" applyFont="1" applyFill="1" applyBorder="1" applyAlignment="1">
      <alignment vertical="center"/>
    </xf>
    <xf numFmtId="3" fontId="0" fillId="0" borderId="13" xfId="0" applyNumberFormat="1" applyFont="1" applyBorder="1"/>
    <xf numFmtId="0" fontId="4" fillId="0" borderId="14" xfId="0" applyFont="1" applyBorder="1" applyAlignment="1">
      <alignment horizontal="center"/>
    </xf>
    <xf numFmtId="0" fontId="14" fillId="0" borderId="0" xfId="0" applyFont="1"/>
    <xf numFmtId="0" fontId="13" fillId="0" borderId="18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horizontal="center" vertical="center" textRotation="90" wrapText="1"/>
    </xf>
    <xf numFmtId="0" fontId="13" fillId="0" borderId="20" xfId="0" applyFont="1" applyFill="1" applyBorder="1" applyAlignment="1">
      <alignment horizontal="center" vertical="center" textRotation="90" wrapText="1"/>
    </xf>
    <xf numFmtId="0" fontId="15" fillId="9" borderId="1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8"/>
    </xf>
    <xf numFmtId="0" fontId="3" fillId="0" borderId="0" xfId="0" applyFont="1"/>
    <xf numFmtId="3" fontId="3" fillId="0" borderId="0" xfId="0" applyNumberFormat="1" applyFont="1"/>
    <xf numFmtId="0" fontId="0" fillId="0" borderId="1" xfId="0" applyBorder="1" applyAlignment="1">
      <alignment horizontal="left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4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/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6" fillId="0" borderId="24" xfId="0" applyFont="1" applyBorder="1" applyAlignment="1"/>
    <xf numFmtId="164" fontId="0" fillId="0" borderId="13" xfId="0" applyNumberFormat="1" applyFont="1" applyBorder="1"/>
    <xf numFmtId="164" fontId="0" fillId="0" borderId="23" xfId="0" applyNumberFormat="1" applyFont="1" applyBorder="1"/>
    <xf numFmtId="164" fontId="0" fillId="0" borderId="1" xfId="0" applyNumberFormat="1" applyFont="1" applyBorder="1"/>
    <xf numFmtId="164" fontId="0" fillId="0" borderId="21" xfId="0" applyNumberFormat="1" applyFont="1" applyBorder="1"/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/>
    <xf numFmtId="165" fontId="5" fillId="0" borderId="2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/>
    <xf numFmtId="164" fontId="5" fillId="0" borderId="21" xfId="0" applyNumberFormat="1" applyFont="1" applyBorder="1" applyAlignment="1">
      <alignment wrapText="1"/>
    </xf>
    <xf numFmtId="164" fontId="5" fillId="0" borderId="6" xfId="0" applyNumberFormat="1" applyFont="1" applyBorder="1" applyAlignment="1">
      <alignment wrapText="1"/>
    </xf>
    <xf numFmtId="164" fontId="5" fillId="0" borderId="6" xfId="0" applyNumberFormat="1" applyFont="1" applyBorder="1" applyAlignment="1"/>
    <xf numFmtId="164" fontId="5" fillId="0" borderId="22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" fontId="12" fillId="0" borderId="15" xfId="0" applyNumberFormat="1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8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6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pedagogů v roce 2017</a:t>
            </a:r>
          </a:p>
          <a:p>
            <a:pPr>
              <a:defRPr/>
            </a:pPr>
            <a:r>
              <a:rPr lang="cs-CZ" sz="1600" baseline="0"/>
              <a:t>Střední vzdělávání - kategorie oborů H - teoretická výuka (v Kč/žáka)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92866464317658"/>
          <c:y val="0.21055979704664576"/>
          <c:w val="0.88068399829909561"/>
          <c:h val="0.609641082098782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2017'!$A$6</c:f>
              <c:strCache>
                <c:ptCount val="1"/>
                <c:pt idx="0">
                  <c:v>65-51-H/01 Kuchař - číšník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2017'!$AH$6:$AU$6</c:f>
              <c:numCache>
                <c:formatCode>#,##0</c:formatCode>
                <c:ptCount val="14"/>
                <c:pt idx="0">
                  <c:v>15965.665236051502</c:v>
                </c:pt>
                <c:pt idx="1">
                  <c:v>16519.930499999999</c:v>
                </c:pt>
                <c:pt idx="2">
                  <c:v>15395.54218638844</c:v>
                </c:pt>
                <c:pt idx="3">
                  <c:v>15471.251035625517</c:v>
                </c:pt>
                <c:pt idx="4">
                  <c:v>16368.876080691642</c:v>
                </c:pt>
                <c:pt idx="5">
                  <c:v>15072.355245973009</c:v>
                </c:pt>
                <c:pt idx="6">
                  <c:v>14278.110529732443</c:v>
                </c:pt>
                <c:pt idx="7">
                  <c:v>15877.333333333334</c:v>
                </c:pt>
                <c:pt idx="8">
                  <c:v>16298.523985239852</c:v>
                </c:pt>
                <c:pt idx="9">
                  <c:v>16012.276487856952</c:v>
                </c:pt>
                <c:pt idx="10">
                  <c:v>15868.93952173483</c:v>
                </c:pt>
                <c:pt idx="11">
                  <c:v>15809.284818067754</c:v>
                </c:pt>
                <c:pt idx="12">
                  <c:v>16325.142857142857</c:v>
                </c:pt>
                <c:pt idx="13">
                  <c:v>14636.942675159235</c:v>
                </c:pt>
              </c:numCache>
            </c:numRef>
          </c:val>
        </c:ser>
        <c:ser>
          <c:idx val="1"/>
          <c:order val="1"/>
          <c:tx>
            <c:strRef>
              <c:f>'KN 2017'!$A$7</c:f>
              <c:strCache>
                <c:ptCount val="1"/>
                <c:pt idx="0">
                  <c:v>23-68-H/01 Mechanik opravář motorových vozidel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2017'!$AH$7:$AU$7</c:f>
              <c:numCache>
                <c:formatCode>#,##0</c:formatCode>
                <c:ptCount val="14"/>
                <c:pt idx="0">
                  <c:v>16315.78947368421</c:v>
                </c:pt>
                <c:pt idx="1">
                  <c:v>20147.448540000001</c:v>
                </c:pt>
                <c:pt idx="2">
                  <c:v>15395.54218638844</c:v>
                </c:pt>
                <c:pt idx="3">
                  <c:v>16815.668617739757</c:v>
                </c:pt>
                <c:pt idx="4">
                  <c:v>15323.741007194245</c:v>
                </c:pt>
                <c:pt idx="5">
                  <c:v>15072.355245973009</c:v>
                </c:pt>
                <c:pt idx="6">
                  <c:v>15360.436611059893</c:v>
                </c:pt>
                <c:pt idx="7">
                  <c:v>15948.214285714286</c:v>
                </c:pt>
                <c:pt idx="8">
                  <c:v>16298.523985239852</c:v>
                </c:pt>
                <c:pt idx="9">
                  <c:v>16264.028191921931</c:v>
                </c:pt>
                <c:pt idx="10">
                  <c:v>16169.323272546268</c:v>
                </c:pt>
                <c:pt idx="11">
                  <c:v>16399.132321041216</c:v>
                </c:pt>
                <c:pt idx="12">
                  <c:v>12936.905660377359</c:v>
                </c:pt>
                <c:pt idx="13">
                  <c:v>17508.571428571428</c:v>
                </c:pt>
              </c:numCache>
            </c:numRef>
          </c:val>
        </c:ser>
        <c:ser>
          <c:idx val="2"/>
          <c:order val="2"/>
          <c:tx>
            <c:strRef>
              <c:f>'KN 2017'!$A$8</c:f>
              <c:strCache>
                <c:ptCount val="1"/>
                <c:pt idx="0">
                  <c:v>69-51-H/01 Kadeřník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2017'!$AH$8:$AU$8</c:f>
              <c:numCache>
                <c:formatCode>#,##0</c:formatCode>
                <c:ptCount val="14"/>
                <c:pt idx="0">
                  <c:v>15696.202531645569</c:v>
                </c:pt>
                <c:pt idx="1">
                  <c:v>16437.330847500001</c:v>
                </c:pt>
                <c:pt idx="2">
                  <c:v>15395.54218638844</c:v>
                </c:pt>
                <c:pt idx="3">
                  <c:v>14325.891829689297</c:v>
                </c:pt>
                <c:pt idx="4">
                  <c:v>14727.744165946413</c:v>
                </c:pt>
                <c:pt idx="5">
                  <c:v>15072.355245973009</c:v>
                </c:pt>
                <c:pt idx="6">
                  <c:v>13611.103749720656</c:v>
                </c:pt>
                <c:pt idx="7">
                  <c:v>15948.214285714286</c:v>
                </c:pt>
                <c:pt idx="8">
                  <c:v>16298.523985239852</c:v>
                </c:pt>
                <c:pt idx="9">
                  <c:v>15120.463709677419</c:v>
                </c:pt>
                <c:pt idx="10">
                  <c:v>14590.168493506008</c:v>
                </c:pt>
                <c:pt idx="11">
                  <c:v>15895.710681244742</c:v>
                </c:pt>
                <c:pt idx="12">
                  <c:v>13992.979591836734</c:v>
                </c:pt>
                <c:pt idx="13">
                  <c:v>13379.912663755458</c:v>
                </c:pt>
              </c:numCache>
            </c:numRef>
          </c:val>
        </c:ser>
        <c:ser>
          <c:idx val="3"/>
          <c:order val="3"/>
          <c:tx>
            <c:strRef>
              <c:f>'KN 2017'!$A$9</c:f>
              <c:strCache>
                <c:ptCount val="1"/>
                <c:pt idx="0">
                  <c:v>41-55-H/01 Opravář zemědělských strojů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2017'!$AH$9:$AU$9</c:f>
              <c:numCache>
                <c:formatCode>#,##0</c:formatCode>
                <c:ptCount val="14"/>
                <c:pt idx="0">
                  <c:v>15121.951219512193</c:v>
                </c:pt>
                <c:pt idx="1">
                  <c:v>21987.701582727273</c:v>
                </c:pt>
                <c:pt idx="2">
                  <c:v>14391.213867098106</c:v>
                </c:pt>
                <c:pt idx="3">
                  <c:v>16459.938298810048</c:v>
                </c:pt>
                <c:pt idx="4">
                  <c:v>13052.470317885867</c:v>
                </c:pt>
                <c:pt idx="5">
                  <c:v>14090.842490842491</c:v>
                </c:pt>
                <c:pt idx="6">
                  <c:v>15659.715967999984</c:v>
                </c:pt>
                <c:pt idx="7">
                  <c:v>15948.214285714286</c:v>
                </c:pt>
                <c:pt idx="8">
                  <c:v>15237.257438551098</c:v>
                </c:pt>
                <c:pt idx="9">
                  <c:v>14739.10907304291</c:v>
                </c:pt>
                <c:pt idx="10">
                  <c:v>14699.864300654919</c:v>
                </c:pt>
                <c:pt idx="11">
                  <c:v>15328.467153284671</c:v>
                </c:pt>
                <c:pt idx="12">
                  <c:v>13185.692307692309</c:v>
                </c:pt>
                <c:pt idx="13">
                  <c:v>19704.180064308683</c:v>
                </c:pt>
              </c:numCache>
            </c:numRef>
          </c:val>
        </c:ser>
        <c:ser>
          <c:idx val="4"/>
          <c:order val="4"/>
          <c:tx>
            <c:strRef>
              <c:f>'KN 2017'!$A$10</c:f>
              <c:strCache>
                <c:ptCount val="1"/>
                <c:pt idx="0">
                  <c:v>29-54-H/01 Cukrář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2017'!$AH$10:$AU$10</c:f>
              <c:numCache>
                <c:formatCode>#,##0</c:formatCode>
                <c:ptCount val="14"/>
                <c:pt idx="0">
                  <c:v>12739.726027397261</c:v>
                </c:pt>
                <c:pt idx="1">
                  <c:v>15821.541574468087</c:v>
                </c:pt>
                <c:pt idx="2">
                  <c:v>14682.726673831387</c:v>
                </c:pt>
                <c:pt idx="3">
                  <c:v>15725.305263157894</c:v>
                </c:pt>
                <c:pt idx="4">
                  <c:v>10377.588306942751</c:v>
                </c:pt>
                <c:pt idx="5">
                  <c:v>14090.842490842491</c:v>
                </c:pt>
                <c:pt idx="6">
                  <c:v>14998.058311859086</c:v>
                </c:pt>
                <c:pt idx="7">
                  <c:v>15188.775510204081</c:v>
                </c:pt>
                <c:pt idx="8">
                  <c:v>15237.257438551098</c:v>
                </c:pt>
                <c:pt idx="9">
                  <c:v>15478.694586576084</c:v>
                </c:pt>
                <c:pt idx="10">
                  <c:v>16607.580023228806</c:v>
                </c:pt>
                <c:pt idx="11">
                  <c:v>15235.792019347038</c:v>
                </c:pt>
                <c:pt idx="12">
                  <c:v>14284.5</c:v>
                </c:pt>
                <c:pt idx="13">
                  <c:v>15520.472773322075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620928"/>
        <c:axId val="236621320"/>
      </c:barChart>
      <c:catAx>
        <c:axId val="23662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6621320"/>
        <c:crosses val="autoZero"/>
        <c:auto val="1"/>
        <c:lblAlgn val="ctr"/>
        <c:lblOffset val="100"/>
        <c:noMultiLvlLbl val="0"/>
      </c:catAx>
      <c:valAx>
        <c:axId val="236621320"/>
        <c:scaling>
          <c:orientation val="minMax"/>
          <c:max val="2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6620928"/>
        <c:crosses val="autoZero"/>
        <c:crossBetween val="between"/>
        <c:majorUnit val="2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97812894617223123"/>
          <c:h val="6.4333819974631085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Ukazatel Pp pro stanovení krajského normativu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Střední vzdělávání - kategorie oborů </a:t>
            </a:r>
            <a:r>
              <a:rPr lang="cs-CZ" sz="1600" b="1" i="0" u="none" strike="noStrike" baseline="0"/>
              <a:t>H - teoretická výuka </a:t>
            </a:r>
            <a:r>
              <a:rPr lang="cs-CZ" sz="1600"/>
              <a:t>(v Kč)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'KN 2017'!$CD$5:$CQ$5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2017'!$CD$6:$CQ$6</c:f>
              <c:numCache>
                <c:formatCode>#,##0</c:formatCode>
                <c:ptCount val="14"/>
                <c:pt idx="0">
                  <c:v>31000</c:v>
                </c:pt>
                <c:pt idx="1">
                  <c:v>31938</c:v>
                </c:pt>
                <c:pt idx="2">
                  <c:v>30048</c:v>
                </c:pt>
                <c:pt idx="3">
                  <c:v>31123</c:v>
                </c:pt>
                <c:pt idx="4">
                  <c:v>28400</c:v>
                </c:pt>
                <c:pt idx="5">
                  <c:v>28851</c:v>
                </c:pt>
                <c:pt idx="6">
                  <c:v>30820</c:v>
                </c:pt>
                <c:pt idx="7">
                  <c:v>29770</c:v>
                </c:pt>
                <c:pt idx="8">
                  <c:v>29446</c:v>
                </c:pt>
                <c:pt idx="9">
                  <c:v>29999</c:v>
                </c:pt>
                <c:pt idx="10">
                  <c:v>30457</c:v>
                </c:pt>
                <c:pt idx="11">
                  <c:v>31500</c:v>
                </c:pt>
                <c:pt idx="12">
                  <c:v>28569</c:v>
                </c:pt>
                <c:pt idx="13">
                  <c:v>30640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826816"/>
        <c:axId val="239827208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'KN 2017'!$CD$5:$CQ$5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2017'!$CD$21:$CQ$21</c:f>
              <c:numCache>
                <c:formatCode>#,##0</c:formatCode>
                <c:ptCount val="14"/>
                <c:pt idx="0">
                  <c:v>30182.928571428572</c:v>
                </c:pt>
                <c:pt idx="1">
                  <c:v>30182.928571428572</c:v>
                </c:pt>
                <c:pt idx="2">
                  <c:v>30182.928571428572</c:v>
                </c:pt>
                <c:pt idx="3">
                  <c:v>30182.928571428572</c:v>
                </c:pt>
                <c:pt idx="4">
                  <c:v>30182.928571428572</c:v>
                </c:pt>
                <c:pt idx="5">
                  <c:v>30182.928571428572</c:v>
                </c:pt>
                <c:pt idx="6">
                  <c:v>30182.928571428572</c:v>
                </c:pt>
                <c:pt idx="7">
                  <c:v>30182.928571428572</c:v>
                </c:pt>
                <c:pt idx="8">
                  <c:v>30182.928571428572</c:v>
                </c:pt>
                <c:pt idx="9">
                  <c:v>30182.928571428572</c:v>
                </c:pt>
                <c:pt idx="10">
                  <c:v>30182.928571428572</c:v>
                </c:pt>
                <c:pt idx="11">
                  <c:v>30182.928571428572</c:v>
                </c:pt>
                <c:pt idx="12">
                  <c:v>30182.928571428572</c:v>
                </c:pt>
                <c:pt idx="13">
                  <c:v>30182.928571428572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26816"/>
        <c:axId val="239827208"/>
      </c:lineChart>
      <c:catAx>
        <c:axId val="23982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9827208"/>
        <c:crosses val="autoZero"/>
        <c:auto val="1"/>
        <c:lblAlgn val="ctr"/>
        <c:lblOffset val="100"/>
        <c:noMultiLvlLbl val="0"/>
      </c:catAx>
      <c:valAx>
        <c:axId val="239827208"/>
        <c:scaling>
          <c:orientation val="minMax"/>
          <c:max val="36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826816"/>
        <c:crosses val="autoZero"/>
        <c:crossBetween val="between"/>
        <c:majorUnit val="4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Ukazatel Po pro stanovení krajského normativu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Střední vzdělávání - kategorie oborů </a:t>
            </a:r>
            <a:r>
              <a:rPr lang="cs-CZ" sz="1600" b="1" i="0" u="none" strike="noStrike" baseline="0"/>
              <a:t>H - teoretická výuka </a:t>
            </a:r>
            <a:r>
              <a:rPr lang="cs-CZ" sz="1600"/>
              <a:t>(v Kč)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'KN 2017'!$DJ$5:$DW$5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2017'!$DJ$6:$DW$6</c:f>
              <c:numCache>
                <c:formatCode>#,##0</c:formatCode>
                <c:ptCount val="14"/>
                <c:pt idx="0">
                  <c:v>18630</c:v>
                </c:pt>
                <c:pt idx="1">
                  <c:v>18094.2</c:v>
                </c:pt>
                <c:pt idx="2">
                  <c:v>16322</c:v>
                </c:pt>
                <c:pt idx="3">
                  <c:v>16635</c:v>
                </c:pt>
                <c:pt idx="4">
                  <c:v>15300</c:v>
                </c:pt>
                <c:pt idx="5">
                  <c:v>15831</c:v>
                </c:pt>
                <c:pt idx="6">
                  <c:v>18490</c:v>
                </c:pt>
                <c:pt idx="7">
                  <c:v>16183</c:v>
                </c:pt>
                <c:pt idx="8">
                  <c:v>18175</c:v>
                </c:pt>
                <c:pt idx="9">
                  <c:v>15816</c:v>
                </c:pt>
                <c:pt idx="10">
                  <c:v>17657</c:v>
                </c:pt>
                <c:pt idx="11">
                  <c:v>16551</c:v>
                </c:pt>
                <c:pt idx="12">
                  <c:v>17050</c:v>
                </c:pt>
                <c:pt idx="13">
                  <c:v>16710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116544"/>
        <c:axId val="240116936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'KN 2017'!$DJ$5:$DW$5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2017'!$DJ$21:$DW$21</c:f>
              <c:numCache>
                <c:formatCode>#,##0</c:formatCode>
                <c:ptCount val="14"/>
                <c:pt idx="0">
                  <c:v>16960.3</c:v>
                </c:pt>
                <c:pt idx="1">
                  <c:v>16960.3</c:v>
                </c:pt>
                <c:pt idx="2">
                  <c:v>16960.3</c:v>
                </c:pt>
                <c:pt idx="3">
                  <c:v>16960.3</c:v>
                </c:pt>
                <c:pt idx="4">
                  <c:v>16960.3</c:v>
                </c:pt>
                <c:pt idx="5">
                  <c:v>16960.3</c:v>
                </c:pt>
                <c:pt idx="6">
                  <c:v>16960.3</c:v>
                </c:pt>
                <c:pt idx="7">
                  <c:v>16960.3</c:v>
                </c:pt>
                <c:pt idx="8">
                  <c:v>16960.3</c:v>
                </c:pt>
                <c:pt idx="9">
                  <c:v>16960.3</c:v>
                </c:pt>
                <c:pt idx="10">
                  <c:v>16960.3</c:v>
                </c:pt>
                <c:pt idx="11">
                  <c:v>16960.3</c:v>
                </c:pt>
                <c:pt idx="12">
                  <c:v>16960.3</c:v>
                </c:pt>
                <c:pt idx="13">
                  <c:v>16960.3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116544"/>
        <c:axId val="240116936"/>
      </c:lineChart>
      <c:catAx>
        <c:axId val="24011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40116936"/>
        <c:crosses val="autoZero"/>
        <c:auto val="1"/>
        <c:lblAlgn val="ctr"/>
        <c:lblOffset val="100"/>
        <c:noMultiLvlLbl val="0"/>
      </c:catAx>
      <c:valAx>
        <c:axId val="240116936"/>
        <c:scaling>
          <c:orientation val="minMax"/>
          <c:max val="2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116544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2017</a:t>
            </a:r>
          </a:p>
          <a:p>
            <a:pPr>
              <a:defRPr/>
            </a:pPr>
            <a:r>
              <a:rPr lang="cs-CZ" sz="1600"/>
              <a:t>Střední vzdělávání - kategorie oborů H - odborná výuka (v Kč/žáka)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92866464317658"/>
          <c:y val="0.20650711214289744"/>
          <c:w val="0.88068399829909561"/>
          <c:h val="0.61369376700252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2017'!$A$23</c:f>
              <c:strCache>
                <c:ptCount val="1"/>
                <c:pt idx="0">
                  <c:v>65-51-H/01 Kuchař - číšník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2017'!$AH$23:$AU$23</c:f>
              <c:numCache>
                <c:formatCode>#,##0</c:formatCode>
                <c:ptCount val="14"/>
                <c:pt idx="0">
                  <c:v>14989.285714285716</c:v>
                </c:pt>
                <c:pt idx="1">
                  <c:v>15143.85</c:v>
                </c:pt>
                <c:pt idx="2">
                  <c:v>16757.61868320288</c:v>
                </c:pt>
                <c:pt idx="3">
                  <c:v>15228.508963707915</c:v>
                </c:pt>
                <c:pt idx="4">
                  <c:v>13695.375477301655</c:v>
                </c:pt>
                <c:pt idx="5">
                  <c:v>14499.490504863363</c:v>
                </c:pt>
                <c:pt idx="6">
                  <c:v>15420.252445176986</c:v>
                </c:pt>
                <c:pt idx="7">
                  <c:v>14903.225806451614</c:v>
                </c:pt>
                <c:pt idx="8">
                  <c:v>16511.433172302739</c:v>
                </c:pt>
                <c:pt idx="9">
                  <c:v>15021.280620448311</c:v>
                </c:pt>
                <c:pt idx="10">
                  <c:v>14952.906510851419</c:v>
                </c:pt>
                <c:pt idx="11">
                  <c:v>15616.651745747538</c:v>
                </c:pt>
                <c:pt idx="12">
                  <c:v>17000.666666666668</c:v>
                </c:pt>
                <c:pt idx="13">
                  <c:v>15609.935602575899</c:v>
                </c:pt>
              </c:numCache>
            </c:numRef>
          </c:val>
        </c:ser>
        <c:ser>
          <c:idx val="1"/>
          <c:order val="1"/>
          <c:tx>
            <c:strRef>
              <c:f>'KN 2017'!$A$24</c:f>
              <c:strCache>
                <c:ptCount val="1"/>
                <c:pt idx="0">
                  <c:v>23-68-H/01 Mechanik opravář motorových vozidel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2017'!$AH$24:$AU$24</c:f>
              <c:numCache>
                <c:formatCode>#,##0</c:formatCode>
                <c:ptCount val="14"/>
                <c:pt idx="0">
                  <c:v>20473.17073170732</c:v>
                </c:pt>
                <c:pt idx="1">
                  <c:v>20581.644649999995</c:v>
                </c:pt>
                <c:pt idx="2">
                  <c:v>25862.764438317758</c:v>
                </c:pt>
                <c:pt idx="3">
                  <c:v>20608.047337278109</c:v>
                </c:pt>
                <c:pt idx="4">
                  <c:v>17804.743519029234</c:v>
                </c:pt>
                <c:pt idx="5">
                  <c:v>18042.881844380401</c:v>
                </c:pt>
                <c:pt idx="6">
                  <c:v>22284.728914482308</c:v>
                </c:pt>
                <c:pt idx="7">
                  <c:v>19505.428226779255</c:v>
                </c:pt>
                <c:pt idx="8">
                  <c:v>23535.424636572301</c:v>
                </c:pt>
                <c:pt idx="9">
                  <c:v>21329.572925060434</c:v>
                </c:pt>
                <c:pt idx="10">
                  <c:v>18535.105519480519</c:v>
                </c:pt>
                <c:pt idx="11">
                  <c:v>20236.426914153133</c:v>
                </c:pt>
                <c:pt idx="12">
                  <c:v>18000.705882352941</c:v>
                </c:pt>
                <c:pt idx="13">
                  <c:v>17474.768280123582</c:v>
                </c:pt>
              </c:numCache>
            </c:numRef>
          </c:val>
        </c:ser>
        <c:ser>
          <c:idx val="2"/>
          <c:order val="2"/>
          <c:tx>
            <c:strRef>
              <c:f>'KN 2017'!$A$25</c:f>
              <c:strCache>
                <c:ptCount val="1"/>
                <c:pt idx="0">
                  <c:v>69-51-H/01 Kadeřník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2017'!$AH$25:$AU$25</c:f>
              <c:numCache>
                <c:formatCode>#,##0</c:formatCode>
                <c:ptCount val="14"/>
                <c:pt idx="0">
                  <c:v>16621.782178217822</c:v>
                </c:pt>
                <c:pt idx="1">
                  <c:v>13870.936799999998</c:v>
                </c:pt>
                <c:pt idx="2">
                  <c:v>15292.765059179195</c:v>
                </c:pt>
                <c:pt idx="3">
                  <c:v>12870.509977827052</c:v>
                </c:pt>
                <c:pt idx="4">
                  <c:v>16245.596376446903</c:v>
                </c:pt>
                <c:pt idx="5">
                  <c:v>13230.938292476754</c:v>
                </c:pt>
                <c:pt idx="6">
                  <c:v>14758.530951295981</c:v>
                </c:pt>
                <c:pt idx="7">
                  <c:v>14303.405572755419</c:v>
                </c:pt>
                <c:pt idx="8">
                  <c:v>15071.435570798629</c:v>
                </c:pt>
                <c:pt idx="9">
                  <c:v>14264.415304472786</c:v>
                </c:pt>
                <c:pt idx="10">
                  <c:v>13785.064466615504</c:v>
                </c:pt>
                <c:pt idx="11">
                  <c:v>14845.787234042553</c:v>
                </c:pt>
                <c:pt idx="12">
                  <c:v>17000.666666666668</c:v>
                </c:pt>
                <c:pt idx="13">
                  <c:v>17148.054573016674</c:v>
                </c:pt>
              </c:numCache>
            </c:numRef>
          </c:val>
        </c:ser>
        <c:ser>
          <c:idx val="3"/>
          <c:order val="3"/>
          <c:tx>
            <c:strRef>
              <c:f>'KN 2017'!$A$26</c:f>
              <c:strCache>
                <c:ptCount val="1"/>
                <c:pt idx="0">
                  <c:v>41-55-H/01 Opravář zemědělských strojů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2017'!$AH$26:$AU$26</c:f>
              <c:numCache>
                <c:formatCode>#,##0</c:formatCode>
                <c:ptCount val="14"/>
                <c:pt idx="0">
                  <c:v>16957.575757575756</c:v>
                </c:pt>
                <c:pt idx="1">
                  <c:v>17083.469781818185</c:v>
                </c:pt>
                <c:pt idx="2">
                  <c:v>22902.461723308119</c:v>
                </c:pt>
                <c:pt idx="3">
                  <c:v>17309.940357852884</c:v>
                </c:pt>
                <c:pt idx="4">
                  <c:v>23596.491228070176</c:v>
                </c:pt>
                <c:pt idx="5">
                  <c:v>14506.209453197405</c:v>
                </c:pt>
                <c:pt idx="6">
                  <c:v>27879.84598532987</c:v>
                </c:pt>
                <c:pt idx="7">
                  <c:v>15653.436592449178</c:v>
                </c:pt>
                <c:pt idx="8">
                  <c:v>19481.190626979103</c:v>
                </c:pt>
                <c:pt idx="9">
                  <c:v>23131.371977861931</c:v>
                </c:pt>
                <c:pt idx="10">
                  <c:v>14516.822974036193</c:v>
                </c:pt>
                <c:pt idx="11">
                  <c:v>17872.745901639344</c:v>
                </c:pt>
                <c:pt idx="12">
                  <c:v>19125.75</c:v>
                </c:pt>
                <c:pt idx="13">
                  <c:v>16578.407425500733</c:v>
                </c:pt>
              </c:numCache>
            </c:numRef>
          </c:val>
        </c:ser>
        <c:ser>
          <c:idx val="4"/>
          <c:order val="4"/>
          <c:tx>
            <c:strRef>
              <c:f>'KN 2017'!$A$27</c:f>
              <c:strCache>
                <c:ptCount val="1"/>
                <c:pt idx="0">
                  <c:v>29-54-H/01 Cukrář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2017'!$AH$27:$AU$27</c:f>
              <c:numCache>
                <c:formatCode>#,##0</c:formatCode>
                <c:ptCount val="14"/>
                <c:pt idx="0">
                  <c:v>17859.574468085106</c:v>
                </c:pt>
                <c:pt idx="1">
                  <c:v>15993.035540425532</c:v>
                </c:pt>
                <c:pt idx="2">
                  <c:v>24022.064453131949</c:v>
                </c:pt>
                <c:pt idx="3">
                  <c:v>16553.041825095057</c:v>
                </c:pt>
                <c:pt idx="4">
                  <c:v>9438.5964912280688</c:v>
                </c:pt>
                <c:pt idx="5">
                  <c:v>14499.490504863363</c:v>
                </c:pt>
                <c:pt idx="6">
                  <c:v>17325.170151381641</c:v>
                </c:pt>
                <c:pt idx="7">
                  <c:v>15978.260869565218</c:v>
                </c:pt>
                <c:pt idx="8">
                  <c:v>16511.433172302739</c:v>
                </c:pt>
                <c:pt idx="9">
                  <c:v>16891.252326508908</c:v>
                </c:pt>
                <c:pt idx="10">
                  <c:v>16400.784</c:v>
                </c:pt>
                <c:pt idx="11">
                  <c:v>16159.147753589625</c:v>
                </c:pt>
                <c:pt idx="12">
                  <c:v>20400.8</c:v>
                </c:pt>
                <c:pt idx="13">
                  <c:v>18687.224669603525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117720"/>
        <c:axId val="240118112"/>
      </c:barChart>
      <c:catAx>
        <c:axId val="240117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40118112"/>
        <c:crosses val="autoZero"/>
        <c:auto val="1"/>
        <c:lblAlgn val="ctr"/>
        <c:lblOffset val="100"/>
        <c:noMultiLvlLbl val="0"/>
      </c:catAx>
      <c:valAx>
        <c:axId val="240118112"/>
        <c:scaling>
          <c:orientation val="minMax"/>
          <c:max val="3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/>
                  <a:t>normativ MP </a:t>
                </a:r>
                <a:r>
                  <a:rPr lang="cs-CZ" sz="1000" b="1" i="0" u="none" strike="noStrike" baseline="0"/>
                  <a:t>pedagogů </a:t>
                </a:r>
                <a:r>
                  <a:rPr lang="en-US" sz="1000" b="1" i="0" u="none" strike="noStrike" baseline="0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cs-CZ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40117720"/>
        <c:crosses val="autoZero"/>
        <c:crossBetween val="between"/>
        <c:majorUnit val="3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4988814317722E-2"/>
          <c:y val="0.12158054711246201"/>
          <c:w val="0.98259821991524732"/>
          <c:h val="6.2307477522756588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nepedagogů v roce 2017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odborná výuka </a:t>
            </a:r>
            <a:r>
              <a:rPr lang="cs-CZ" sz="1600" baseline="0"/>
              <a:t>(v Kč/žáka)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20448076969102288"/>
          <c:w val="0.88823707092479354"/>
          <c:h val="0.61572010945440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2017'!$A$23</c:f>
              <c:strCache>
                <c:ptCount val="1"/>
                <c:pt idx="0">
                  <c:v>65-51-H/01 Kuchař - číšník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2017'!$AX$23:$BK$23</c:f>
              <c:numCache>
                <c:formatCode>#,##0</c:formatCode>
                <c:ptCount val="14"/>
                <c:pt idx="0">
                  <c:v>6387.4285714285716</c:v>
                </c:pt>
                <c:pt idx="1">
                  <c:v>5358.8936764183891</c:v>
                </c:pt>
                <c:pt idx="2">
                  <c:v>3691.0679456443368</c:v>
                </c:pt>
                <c:pt idx="3">
                  <c:v>4798.5576923076924</c:v>
                </c:pt>
                <c:pt idx="4">
                  <c:v>3287.3769024171888</c:v>
                </c:pt>
                <c:pt idx="5">
                  <c:v>5284.3393602225306</c:v>
                </c:pt>
                <c:pt idx="6">
                  <c:v>4760.5250333738459</c:v>
                </c:pt>
                <c:pt idx="7">
                  <c:v>4449.1180461329714</c:v>
                </c:pt>
                <c:pt idx="8">
                  <c:v>2987.6712328767121</c:v>
                </c:pt>
                <c:pt idx="9">
                  <c:v>4083.3046471600692</c:v>
                </c:pt>
                <c:pt idx="10">
                  <c:v>4894.5252945252951</c:v>
                </c:pt>
                <c:pt idx="11">
                  <c:v>4491.4518317503389</c:v>
                </c:pt>
                <c:pt idx="12">
                  <c:v>4175.5102040816328</c:v>
                </c:pt>
                <c:pt idx="13">
                  <c:v>3706.4695009242141</c:v>
                </c:pt>
              </c:numCache>
            </c:numRef>
          </c:val>
        </c:ser>
        <c:ser>
          <c:idx val="1"/>
          <c:order val="1"/>
          <c:tx>
            <c:strRef>
              <c:f>'KN 2017'!$A$24</c:f>
              <c:strCache>
                <c:ptCount val="1"/>
                <c:pt idx="0">
                  <c:v>23-68-H/01 Mechanik opravář motorových vozidel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2017'!$AX$24:$BK$24</c:f>
              <c:numCache>
                <c:formatCode>#,##0</c:formatCode>
                <c:ptCount val="14"/>
                <c:pt idx="0">
                  <c:v>6878.7692307692305</c:v>
                </c:pt>
                <c:pt idx="1">
                  <c:v>6252.3075732285743</c:v>
                </c:pt>
                <c:pt idx="2">
                  <c:v>4306.3928623053707</c:v>
                </c:pt>
                <c:pt idx="3">
                  <c:v>4798.5576923076924</c:v>
                </c:pt>
                <c:pt idx="4">
                  <c:v>4310.1626875132051</c:v>
                </c:pt>
                <c:pt idx="5">
                  <c:v>6108.4244372990352</c:v>
                </c:pt>
                <c:pt idx="6">
                  <c:v>5569.4544891360947</c:v>
                </c:pt>
                <c:pt idx="7">
                  <c:v>5290.131755848347</c:v>
                </c:pt>
                <c:pt idx="8">
                  <c:v>7270</c:v>
                </c:pt>
                <c:pt idx="9">
                  <c:v>4588.7814313346225</c:v>
                </c:pt>
                <c:pt idx="10">
                  <c:v>5227.8312361213912</c:v>
                </c:pt>
                <c:pt idx="11">
                  <c:v>5200.6284367635508</c:v>
                </c:pt>
                <c:pt idx="12">
                  <c:v>4175.5102040816328</c:v>
                </c:pt>
                <c:pt idx="13">
                  <c:v>3706.4695009242141</c:v>
                </c:pt>
              </c:numCache>
            </c:numRef>
          </c:val>
        </c:ser>
        <c:ser>
          <c:idx val="2"/>
          <c:order val="2"/>
          <c:tx>
            <c:strRef>
              <c:f>'KN 2017'!$A$25</c:f>
              <c:strCache>
                <c:ptCount val="1"/>
                <c:pt idx="0">
                  <c:v>69-51-H/01 Kadeřník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2017'!$AX$25:$BK$25</c:f>
              <c:numCache>
                <c:formatCode>#,##0</c:formatCode>
                <c:ptCount val="14"/>
                <c:pt idx="0">
                  <c:v>6673.4328358208959</c:v>
                </c:pt>
                <c:pt idx="1">
                  <c:v>5358.8936764183891</c:v>
                </c:pt>
                <c:pt idx="2">
                  <c:v>3691.0679456443368</c:v>
                </c:pt>
                <c:pt idx="3">
                  <c:v>4798.5576923076924</c:v>
                </c:pt>
                <c:pt idx="4">
                  <c:v>5388.9051951863812</c:v>
                </c:pt>
                <c:pt idx="5">
                  <c:v>5284.3393602225306</c:v>
                </c:pt>
                <c:pt idx="6">
                  <c:v>4760.5250333738459</c:v>
                </c:pt>
                <c:pt idx="7">
                  <c:v>4449.1180461329714</c:v>
                </c:pt>
                <c:pt idx="8">
                  <c:v>2987.6712328767121</c:v>
                </c:pt>
                <c:pt idx="9">
                  <c:v>4083.3046471600692</c:v>
                </c:pt>
                <c:pt idx="10">
                  <c:v>4894.5252945252951</c:v>
                </c:pt>
                <c:pt idx="11">
                  <c:v>4595.3725127255902</c:v>
                </c:pt>
                <c:pt idx="12">
                  <c:v>4175.5102040816328</c:v>
                </c:pt>
                <c:pt idx="13">
                  <c:v>3706.4695009242141</c:v>
                </c:pt>
              </c:numCache>
            </c:numRef>
          </c:val>
        </c:ser>
        <c:ser>
          <c:idx val="3"/>
          <c:order val="3"/>
          <c:tx>
            <c:strRef>
              <c:f>'KN 2017'!$A$26</c:f>
              <c:strCache>
                <c:ptCount val="1"/>
                <c:pt idx="0">
                  <c:v>41-55-H/01 Opravář zemědělských strojů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2017'!$AX$26:$BK$26</c:f>
              <c:numCache>
                <c:formatCode>#,##0</c:formatCode>
                <c:ptCount val="14"/>
                <c:pt idx="0">
                  <c:v>6673.4328358208959</c:v>
                </c:pt>
                <c:pt idx="1">
                  <c:v>5358.8936764183891</c:v>
                </c:pt>
                <c:pt idx="2">
                  <c:v>3691.0679456443368</c:v>
                </c:pt>
                <c:pt idx="3">
                  <c:v>4798.5576923076924</c:v>
                </c:pt>
                <c:pt idx="4">
                  <c:v>6776.1579627237497</c:v>
                </c:pt>
                <c:pt idx="5">
                  <c:v>5284.3393602225306</c:v>
                </c:pt>
                <c:pt idx="6">
                  <c:v>4760.5250333738459</c:v>
                </c:pt>
                <c:pt idx="7">
                  <c:v>4449.1180461329714</c:v>
                </c:pt>
                <c:pt idx="8">
                  <c:v>7270</c:v>
                </c:pt>
                <c:pt idx="9">
                  <c:v>4588.7814313346225</c:v>
                </c:pt>
                <c:pt idx="10">
                  <c:v>4894.5252945252951</c:v>
                </c:pt>
                <c:pt idx="11">
                  <c:v>4595.3725127255902</c:v>
                </c:pt>
                <c:pt idx="12">
                  <c:v>4175.5102040816328</c:v>
                </c:pt>
                <c:pt idx="13">
                  <c:v>3706.4695009242141</c:v>
                </c:pt>
              </c:numCache>
            </c:numRef>
          </c:val>
        </c:ser>
        <c:ser>
          <c:idx val="4"/>
          <c:order val="4"/>
          <c:tx>
            <c:strRef>
              <c:f>'KN 2017'!$A$27</c:f>
              <c:strCache>
                <c:ptCount val="1"/>
                <c:pt idx="0">
                  <c:v>29-54-H/01 Cukrář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2017'!$AX$27:$BK$27</c:f>
              <c:numCache>
                <c:formatCode>#,##0</c:formatCode>
                <c:ptCount val="14"/>
                <c:pt idx="0">
                  <c:v>6387.4285714285716</c:v>
                </c:pt>
                <c:pt idx="1">
                  <c:v>5358.8936764183891</c:v>
                </c:pt>
                <c:pt idx="2">
                  <c:v>3691.0679456443368</c:v>
                </c:pt>
                <c:pt idx="3">
                  <c:v>4798.5576923076924</c:v>
                </c:pt>
                <c:pt idx="4">
                  <c:v>4059.2527083793943</c:v>
                </c:pt>
                <c:pt idx="5">
                  <c:v>3761.8217821782177</c:v>
                </c:pt>
                <c:pt idx="6">
                  <c:v>4760.5250333738459</c:v>
                </c:pt>
                <c:pt idx="7">
                  <c:v>4449.1180461329714</c:v>
                </c:pt>
                <c:pt idx="8">
                  <c:v>2987.6712328767121</c:v>
                </c:pt>
                <c:pt idx="9">
                  <c:v>4083.3046471600692</c:v>
                </c:pt>
                <c:pt idx="10">
                  <c:v>4894.5252945252951</c:v>
                </c:pt>
                <c:pt idx="11">
                  <c:v>4595.3725127255902</c:v>
                </c:pt>
                <c:pt idx="12">
                  <c:v>4175.5102040816328</c:v>
                </c:pt>
                <c:pt idx="13">
                  <c:v>3706.4695009242141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118896"/>
        <c:axId val="240119288"/>
      </c:barChart>
      <c:catAx>
        <c:axId val="24011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40119288"/>
        <c:crosses val="autoZero"/>
        <c:auto val="1"/>
        <c:lblAlgn val="ctr"/>
        <c:lblOffset val="100"/>
        <c:noMultiLvlLbl val="0"/>
      </c:catAx>
      <c:valAx>
        <c:axId val="240119288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40118896"/>
        <c:crosses val="autoZero"/>
        <c:crossBetween val="between"/>
        <c:majorUnit val="1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98557773574392493"/>
          <c:h val="6.4333819974631168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ONIV</a:t>
            </a:r>
            <a:r>
              <a:rPr lang="cs-CZ" sz="1600" baseline="0"/>
              <a:t> v roce 2017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odborná výuka </a:t>
            </a:r>
            <a:r>
              <a:rPr lang="cs-CZ" sz="1600" baseline="0"/>
              <a:t>(v Kč/</a:t>
            </a:r>
            <a:r>
              <a:rPr lang="cs-CZ" sz="1600" b="1" i="0" u="none" strike="noStrike" baseline="0"/>
              <a:t>žáka</a:t>
            </a:r>
            <a:r>
              <a:rPr lang="cs-CZ" sz="1600" baseline="0"/>
              <a:t>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455666505374158E-2"/>
          <c:y val="0.21055979704664576"/>
          <c:w val="0.89915699643689795"/>
          <c:h val="0.609641082098782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2017'!$A$23</c:f>
              <c:strCache>
                <c:ptCount val="1"/>
                <c:pt idx="0">
                  <c:v>65-51-H/01 Kuchař - číšník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2017'!$R$23:$AE$23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203</c:v>
                </c:pt>
                <c:pt idx="6">
                  <c:v>0</c:v>
                </c:pt>
                <c:pt idx="7">
                  <c:v>73.5</c:v>
                </c:pt>
                <c:pt idx="8">
                  <c:v>78</c:v>
                </c:pt>
                <c:pt idx="9">
                  <c:v>109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325</c:v>
                </c:pt>
              </c:numCache>
            </c:numRef>
          </c:val>
        </c:ser>
        <c:ser>
          <c:idx val="1"/>
          <c:order val="1"/>
          <c:tx>
            <c:strRef>
              <c:f>'KN 2017'!$A$24</c:f>
              <c:strCache>
                <c:ptCount val="1"/>
                <c:pt idx="0">
                  <c:v>23-68-H/01 Mechanik opravář motorových vozidel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2017'!$R$24:$AE$24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221</c:v>
                </c:pt>
                <c:pt idx="6">
                  <c:v>0</c:v>
                </c:pt>
                <c:pt idx="7">
                  <c:v>94.2</c:v>
                </c:pt>
                <c:pt idx="8">
                  <c:v>123</c:v>
                </c:pt>
                <c:pt idx="9">
                  <c:v>148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325</c:v>
                </c:pt>
              </c:numCache>
            </c:numRef>
          </c:val>
        </c:ser>
        <c:ser>
          <c:idx val="2"/>
          <c:order val="2"/>
          <c:tx>
            <c:strRef>
              <c:f>'KN 2017'!$A$25</c:f>
              <c:strCache>
                <c:ptCount val="1"/>
                <c:pt idx="0">
                  <c:v>69-51-H/01 Kadeřník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2017'!$R$25:$AE$25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198</c:v>
                </c:pt>
                <c:pt idx="6">
                  <c:v>0</c:v>
                </c:pt>
                <c:pt idx="7">
                  <c:v>71.3</c:v>
                </c:pt>
                <c:pt idx="8">
                  <c:v>72</c:v>
                </c:pt>
                <c:pt idx="9">
                  <c:v>105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325</c:v>
                </c:pt>
              </c:numCache>
            </c:numRef>
          </c:val>
        </c:ser>
        <c:ser>
          <c:idx val="3"/>
          <c:order val="3"/>
          <c:tx>
            <c:strRef>
              <c:f>'KN 2017'!$A$26</c:f>
              <c:strCache>
                <c:ptCount val="1"/>
                <c:pt idx="0">
                  <c:v>41-55-H/01 Opravář zemědělských strojů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2017'!$R$26:$AE$26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203</c:v>
                </c:pt>
                <c:pt idx="6">
                  <c:v>0</c:v>
                </c:pt>
                <c:pt idx="7">
                  <c:v>76.400000000000006</c:v>
                </c:pt>
                <c:pt idx="8">
                  <c:v>107</c:v>
                </c:pt>
                <c:pt idx="9">
                  <c:v>158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325</c:v>
                </c:pt>
              </c:numCache>
            </c:numRef>
          </c:val>
        </c:ser>
        <c:ser>
          <c:idx val="4"/>
          <c:order val="4"/>
          <c:tx>
            <c:strRef>
              <c:f>'KN 2017'!$A$27</c:f>
              <c:strCache>
                <c:ptCount val="1"/>
                <c:pt idx="0">
                  <c:v>29-54-H/01 Cukrář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2017'!$R$27:$AE$27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197</c:v>
                </c:pt>
                <c:pt idx="6">
                  <c:v>0</c:v>
                </c:pt>
                <c:pt idx="7">
                  <c:v>77.599999999999994</c:v>
                </c:pt>
                <c:pt idx="8">
                  <c:v>78</c:v>
                </c:pt>
                <c:pt idx="9">
                  <c:v>120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120072"/>
        <c:axId val="240476640"/>
      </c:barChart>
      <c:catAx>
        <c:axId val="240120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40476640"/>
        <c:crosses val="autoZero"/>
        <c:auto val="1"/>
        <c:lblAlgn val="ctr"/>
        <c:lblOffset val="100"/>
        <c:noMultiLvlLbl val="0"/>
      </c:catAx>
      <c:valAx>
        <c:axId val="240476640"/>
        <c:scaling>
          <c:orientation val="minMax"/>
          <c:max val="3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</a:t>
                </a:r>
                <a:r>
                  <a:rPr lang="cs-CZ"/>
                  <a:t>ONIV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40120072"/>
        <c:crosses val="autoZero"/>
        <c:crossBetween val="between"/>
        <c:majorUnit val="5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97961870408657092"/>
          <c:h val="6.4333819974631196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2017</a:t>
            </a:r>
          </a:p>
          <a:p>
            <a:pPr>
              <a:defRPr/>
            </a:pPr>
            <a:r>
              <a:rPr lang="cs-CZ" sz="1600"/>
              <a:t>Střední vzdělávání - kategorie oborů H - odborná výuka (v Kč/žáka)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2017'!$A$28</c:f>
              <c:strCache>
                <c:ptCount val="1"/>
                <c:pt idx="0">
                  <c:v>23-51-H/01 Strojní mechanik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2017'!$AH$28:$AU$28</c:f>
              <c:numCache>
                <c:formatCode>#,##0</c:formatCode>
                <c:ptCount val="14"/>
                <c:pt idx="0">
                  <c:v>17671.57894736842</c:v>
                </c:pt>
                <c:pt idx="1">
                  <c:v>16953.367199999997</c:v>
                </c:pt>
                <c:pt idx="2">
                  <c:v>16197.136041835454</c:v>
                </c:pt>
                <c:pt idx="3">
                  <c:v>15794.829931972788</c:v>
                </c:pt>
                <c:pt idx="4">
                  <c:v>18053.691275167785</c:v>
                </c:pt>
                <c:pt idx="5">
                  <c:v>13814.827890556046</c:v>
                </c:pt>
                <c:pt idx="6">
                  <c:v>17990.79209695636</c:v>
                </c:pt>
                <c:pt idx="7">
                  <c:v>15197.368421052632</c:v>
                </c:pt>
                <c:pt idx="8">
                  <c:v>15071.435570798629</c:v>
                </c:pt>
                <c:pt idx="9">
                  <c:v>15017.019667170953</c:v>
                </c:pt>
                <c:pt idx="10">
                  <c:v>15410.027332704996</c:v>
                </c:pt>
                <c:pt idx="11">
                  <c:v>15491.82948490231</c:v>
                </c:pt>
                <c:pt idx="12">
                  <c:v>18546.18181818182</c:v>
                </c:pt>
                <c:pt idx="13">
                  <c:v>16425.943852855758</c:v>
                </c:pt>
              </c:numCache>
            </c:numRef>
          </c:val>
        </c:ser>
        <c:ser>
          <c:idx val="1"/>
          <c:order val="1"/>
          <c:tx>
            <c:strRef>
              <c:f>'KN 2017'!$A$29</c:f>
              <c:strCache>
                <c:ptCount val="1"/>
                <c:pt idx="0">
                  <c:v>33-56-H/01 Truhlář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2017'!$AH$29:$AU$29</c:f>
              <c:numCache>
                <c:formatCode>#,##0</c:formatCode>
                <c:ptCount val="14"/>
                <c:pt idx="0">
                  <c:v>16704.477611940296</c:v>
                </c:pt>
                <c:pt idx="1">
                  <c:v>23022.500347826088</c:v>
                </c:pt>
                <c:pt idx="2">
                  <c:v>24425.944191744547</c:v>
                </c:pt>
                <c:pt idx="3">
                  <c:v>20854.850299401198</c:v>
                </c:pt>
                <c:pt idx="4">
                  <c:v>20534.351145038167</c:v>
                </c:pt>
                <c:pt idx="5">
                  <c:v>21123.076923076922</c:v>
                </c:pt>
                <c:pt idx="6">
                  <c:v>24552.658799973302</c:v>
                </c:pt>
                <c:pt idx="7">
                  <c:v>21719.274680993956</c:v>
                </c:pt>
                <c:pt idx="8">
                  <c:v>24069.48356807512</c:v>
                </c:pt>
                <c:pt idx="9">
                  <c:v>22748.692974289195</c:v>
                </c:pt>
                <c:pt idx="10">
                  <c:v>22647.195</c:v>
                </c:pt>
                <c:pt idx="11">
                  <c:v>23765.395095367847</c:v>
                </c:pt>
                <c:pt idx="12">
                  <c:v>18546.18181818182</c:v>
                </c:pt>
                <c:pt idx="13">
                  <c:v>19962.352941176472</c:v>
                </c:pt>
              </c:numCache>
            </c:numRef>
          </c:val>
        </c:ser>
        <c:ser>
          <c:idx val="2"/>
          <c:order val="2"/>
          <c:tx>
            <c:strRef>
              <c:f>'KN 2017'!$A$30</c:f>
              <c:strCache>
                <c:ptCount val="1"/>
                <c:pt idx="0">
                  <c:v>36-52-H/01 Instalatér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2017'!$AH$30:$AU$30</c:f>
              <c:numCache>
                <c:formatCode>#,##0</c:formatCode>
                <c:ptCount val="14"/>
                <c:pt idx="0">
                  <c:v>18051.612903225807</c:v>
                </c:pt>
                <c:pt idx="1">
                  <c:v>22150.381549999998</c:v>
                </c:pt>
                <c:pt idx="2">
                  <c:v>23416.041803998978</c:v>
                </c:pt>
                <c:pt idx="3">
                  <c:v>22339.704939063504</c:v>
                </c:pt>
                <c:pt idx="4">
                  <c:v>23787.767133382462</c:v>
                </c:pt>
                <c:pt idx="5">
                  <c:v>19565.25</c:v>
                </c:pt>
                <c:pt idx="6">
                  <c:v>26329.533712870983</c:v>
                </c:pt>
                <c:pt idx="7">
                  <c:v>22952.448545067426</c:v>
                </c:pt>
                <c:pt idx="8">
                  <c:v>22290.434782608696</c:v>
                </c:pt>
                <c:pt idx="9">
                  <c:v>22518.077413866438</c:v>
                </c:pt>
                <c:pt idx="10">
                  <c:v>20242.965931863728</c:v>
                </c:pt>
                <c:pt idx="11">
                  <c:v>22551.777634130576</c:v>
                </c:pt>
                <c:pt idx="12">
                  <c:v>26609.739130434784</c:v>
                </c:pt>
                <c:pt idx="13">
                  <c:v>24188.168210976481</c:v>
                </c:pt>
              </c:numCache>
            </c:numRef>
          </c:val>
        </c:ser>
        <c:ser>
          <c:idx val="3"/>
          <c:order val="3"/>
          <c:tx>
            <c:strRef>
              <c:f>'KN 2017'!$A$31</c:f>
              <c:strCache>
                <c:ptCount val="1"/>
                <c:pt idx="0">
                  <c:v>23-56-H/01 Obráběč kovů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2017'!$AH$31:$AU$31</c:f>
              <c:numCache>
                <c:formatCode>#,##0</c:formatCode>
                <c:ptCount val="14"/>
                <c:pt idx="0">
                  <c:v>18448.351648351651</c:v>
                </c:pt>
                <c:pt idx="1">
                  <c:v>15876.43111304348</c:v>
                </c:pt>
                <c:pt idx="2">
                  <c:v>15904.184509427198</c:v>
                </c:pt>
                <c:pt idx="3">
                  <c:v>15794.829931972788</c:v>
                </c:pt>
                <c:pt idx="4">
                  <c:v>17716.794731064765</c:v>
                </c:pt>
                <c:pt idx="5">
                  <c:v>13230.938292476754</c:v>
                </c:pt>
                <c:pt idx="6">
                  <c:v>14566.760626794585</c:v>
                </c:pt>
                <c:pt idx="7">
                  <c:v>15197.368421052632</c:v>
                </c:pt>
                <c:pt idx="8">
                  <c:v>15071.435570798629</c:v>
                </c:pt>
                <c:pt idx="9">
                  <c:v>14111.061750333185</c:v>
                </c:pt>
                <c:pt idx="10">
                  <c:v>13226.759204712813</c:v>
                </c:pt>
                <c:pt idx="11">
                  <c:v>15396.116504854368</c:v>
                </c:pt>
                <c:pt idx="12">
                  <c:v>17486.400000000001</c:v>
                </c:pt>
                <c:pt idx="13">
                  <c:v>18176.754151044453</c:v>
                </c:pt>
              </c:numCache>
            </c:numRef>
          </c:val>
        </c:ser>
        <c:ser>
          <c:idx val="4"/>
          <c:order val="4"/>
          <c:tx>
            <c:strRef>
              <c:f>'KN 2017'!$A$32</c:f>
              <c:strCache>
                <c:ptCount val="1"/>
                <c:pt idx="0">
                  <c:v>26-51-H/01 Elektrikář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2017'!$AH$32:$AU$32</c:f>
              <c:numCache>
                <c:formatCode>#,##0</c:formatCode>
                <c:ptCount val="14"/>
                <c:pt idx="0">
                  <c:v>17859.574468085106</c:v>
                </c:pt>
                <c:pt idx="1">
                  <c:v>19237.668299999994</c:v>
                </c:pt>
                <c:pt idx="2">
                  <c:v>19913.403846428213</c:v>
                </c:pt>
                <c:pt idx="3">
                  <c:v>17670.015220700152</c:v>
                </c:pt>
                <c:pt idx="4">
                  <c:v>18734.764944863611</c:v>
                </c:pt>
                <c:pt idx="5">
                  <c:v>15474.246169055858</c:v>
                </c:pt>
                <c:pt idx="6">
                  <c:v>19049.132373127912</c:v>
                </c:pt>
                <c:pt idx="7">
                  <c:v>18322.946175637397</c:v>
                </c:pt>
                <c:pt idx="8">
                  <c:v>17627.965616045847</c:v>
                </c:pt>
                <c:pt idx="9">
                  <c:v>18018.03845935674</c:v>
                </c:pt>
                <c:pt idx="10">
                  <c:v>15075.493204734767</c:v>
                </c:pt>
                <c:pt idx="11">
                  <c:v>17575.617128463477</c:v>
                </c:pt>
                <c:pt idx="12">
                  <c:v>19125.75</c:v>
                </c:pt>
                <c:pt idx="13">
                  <c:v>19118.87323943662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477424"/>
        <c:axId val="240477816"/>
      </c:barChart>
      <c:catAx>
        <c:axId val="24047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40477816"/>
        <c:crosses val="autoZero"/>
        <c:auto val="1"/>
        <c:lblAlgn val="ctr"/>
        <c:lblOffset val="100"/>
        <c:noMultiLvlLbl val="0"/>
      </c:catAx>
      <c:valAx>
        <c:axId val="240477816"/>
        <c:scaling>
          <c:orientation val="minMax"/>
          <c:max val="2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/>
                  <a:t>normativ MP </a:t>
                </a:r>
                <a:r>
                  <a:rPr lang="cs-CZ" sz="1000" b="1" i="0" u="none" strike="noStrike" baseline="0"/>
                  <a:t>pedagogů </a:t>
                </a:r>
                <a:r>
                  <a:rPr lang="en-US" sz="1000" b="1" i="0" u="none" strike="noStrike" baseline="0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cs-CZ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40477424"/>
        <c:crosses val="autoZero"/>
        <c:crossBetween val="between"/>
        <c:majorUnit val="2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28E-2"/>
          <c:y val="9.1185410334346503E-2"/>
          <c:w val="0.96770068171008861"/>
          <c:h val="6.2307477522756623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nepedagogů v roce 2017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odborná výuka </a:t>
            </a:r>
            <a:r>
              <a:rPr lang="cs-CZ" sz="1600" baseline="0"/>
              <a:t>(v Kč/žáka)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20448076969102291"/>
          <c:w val="0.88823707092479354"/>
          <c:h val="0.615720109454404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2017'!$A$28</c:f>
              <c:strCache>
                <c:ptCount val="1"/>
                <c:pt idx="0">
                  <c:v>23-51-H/01 Strojní mechanik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2017'!$AX$28:$BK$28</c:f>
              <c:numCache>
                <c:formatCode>#,##0</c:formatCode>
                <c:ptCount val="14"/>
                <c:pt idx="0">
                  <c:v>6878.7692307692305</c:v>
                </c:pt>
                <c:pt idx="1">
                  <c:v>7505.8863352398594</c:v>
                </c:pt>
                <c:pt idx="2">
                  <c:v>5472.1902623589031</c:v>
                </c:pt>
                <c:pt idx="3">
                  <c:v>4798.5576923076924</c:v>
                </c:pt>
                <c:pt idx="4">
                  <c:v>2496.9739830543053</c:v>
                </c:pt>
                <c:pt idx="5">
                  <c:v>7237.028571428571</c:v>
                </c:pt>
                <c:pt idx="6">
                  <c:v>5569.4544891360947</c:v>
                </c:pt>
                <c:pt idx="7">
                  <c:v>6313.8639281129654</c:v>
                </c:pt>
                <c:pt idx="8">
                  <c:v>7270</c:v>
                </c:pt>
                <c:pt idx="9">
                  <c:v>6017.5015852885226</c:v>
                </c:pt>
                <c:pt idx="10">
                  <c:v>5870.9891936824597</c:v>
                </c:pt>
                <c:pt idx="11">
                  <c:v>6175.7462686567169</c:v>
                </c:pt>
                <c:pt idx="12">
                  <c:v>4175.5102040816328</c:v>
                </c:pt>
                <c:pt idx="13">
                  <c:v>3706.4695009242141</c:v>
                </c:pt>
              </c:numCache>
            </c:numRef>
          </c:val>
        </c:ser>
        <c:ser>
          <c:idx val="1"/>
          <c:order val="1"/>
          <c:tx>
            <c:strRef>
              <c:f>'KN 2017'!$A$29</c:f>
              <c:strCache>
                <c:ptCount val="1"/>
                <c:pt idx="0">
                  <c:v>33-56-H/01 Truhlář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2017'!$AX$29:$BK$29</c:f>
              <c:numCache>
                <c:formatCode>#,##0</c:formatCode>
                <c:ptCount val="14"/>
                <c:pt idx="0">
                  <c:v>6673.4328358208959</c:v>
                </c:pt>
                <c:pt idx="1">
                  <c:v>5358.8936764183891</c:v>
                </c:pt>
                <c:pt idx="2">
                  <c:v>3691.0679456443368</c:v>
                </c:pt>
                <c:pt idx="3">
                  <c:v>4798.5576923076924</c:v>
                </c:pt>
                <c:pt idx="4">
                  <c:v>4330.1886792452833</c:v>
                </c:pt>
                <c:pt idx="5">
                  <c:v>5284.3393602225306</c:v>
                </c:pt>
                <c:pt idx="6">
                  <c:v>4760.5250333738459</c:v>
                </c:pt>
                <c:pt idx="7">
                  <c:v>4449.1180461329714</c:v>
                </c:pt>
                <c:pt idx="8">
                  <c:v>5452.5</c:v>
                </c:pt>
                <c:pt idx="9">
                  <c:v>4588.7814313346225</c:v>
                </c:pt>
                <c:pt idx="10">
                  <c:v>4894.5252945252951</c:v>
                </c:pt>
                <c:pt idx="11">
                  <c:v>4595.3725127255902</c:v>
                </c:pt>
                <c:pt idx="12">
                  <c:v>4175.5102040816328</c:v>
                </c:pt>
                <c:pt idx="13">
                  <c:v>3706.4695009242141</c:v>
                </c:pt>
              </c:numCache>
            </c:numRef>
          </c:val>
        </c:ser>
        <c:ser>
          <c:idx val="2"/>
          <c:order val="2"/>
          <c:tx>
            <c:strRef>
              <c:f>'KN 2017'!$A$30</c:f>
              <c:strCache>
                <c:ptCount val="1"/>
                <c:pt idx="0">
                  <c:v>36-52-H/01 Instalatér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2017'!$AX$30:$BK$30</c:f>
              <c:numCache>
                <c:formatCode>#,##0</c:formatCode>
                <c:ptCount val="14"/>
                <c:pt idx="0">
                  <c:v>6878.7692307692305</c:v>
                </c:pt>
                <c:pt idx="1">
                  <c:v>6252.3075732285743</c:v>
                </c:pt>
                <c:pt idx="2">
                  <c:v>4306.3928623053707</c:v>
                </c:pt>
                <c:pt idx="3">
                  <c:v>4798.5576923076924</c:v>
                </c:pt>
                <c:pt idx="4">
                  <c:v>3559.5191934858472</c:v>
                </c:pt>
                <c:pt idx="5">
                  <c:v>6108.4244372990352</c:v>
                </c:pt>
                <c:pt idx="6">
                  <c:v>5569.4544891360947</c:v>
                </c:pt>
                <c:pt idx="7">
                  <c:v>5290.131755848347</c:v>
                </c:pt>
                <c:pt idx="8">
                  <c:v>7270</c:v>
                </c:pt>
                <c:pt idx="9">
                  <c:v>4588.7814313346225</c:v>
                </c:pt>
                <c:pt idx="10">
                  <c:v>5227.8312361213912</c:v>
                </c:pt>
                <c:pt idx="11">
                  <c:v>5340.467867706373</c:v>
                </c:pt>
                <c:pt idx="12">
                  <c:v>4175.5102040816328</c:v>
                </c:pt>
                <c:pt idx="13">
                  <c:v>3706.4695009242141</c:v>
                </c:pt>
              </c:numCache>
            </c:numRef>
          </c:val>
        </c:ser>
        <c:ser>
          <c:idx val="3"/>
          <c:order val="3"/>
          <c:tx>
            <c:strRef>
              <c:f>'KN 2017'!$A$31</c:f>
              <c:strCache>
                <c:ptCount val="1"/>
                <c:pt idx="0">
                  <c:v>23-56-H/01 Obráběč kovů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2017'!$AX$31:$BK$31</c:f>
              <c:numCache>
                <c:formatCode>#,##0</c:formatCode>
                <c:ptCount val="14"/>
                <c:pt idx="0">
                  <c:v>6878.7692307692305</c:v>
                </c:pt>
                <c:pt idx="1">
                  <c:v>7505.8863352398594</c:v>
                </c:pt>
                <c:pt idx="2">
                  <c:v>5374.3269491721576</c:v>
                </c:pt>
                <c:pt idx="3">
                  <c:v>4798.5576923076924</c:v>
                </c:pt>
                <c:pt idx="4">
                  <c:v>2934.7356979587921</c:v>
                </c:pt>
                <c:pt idx="5">
                  <c:v>7237.028571428571</c:v>
                </c:pt>
                <c:pt idx="6">
                  <c:v>5569.4544891360947</c:v>
                </c:pt>
                <c:pt idx="7">
                  <c:v>6313.8639281129654</c:v>
                </c:pt>
                <c:pt idx="8">
                  <c:v>7270</c:v>
                </c:pt>
                <c:pt idx="9">
                  <c:v>6017.5015852885226</c:v>
                </c:pt>
                <c:pt idx="10">
                  <c:v>5870.9891936824597</c:v>
                </c:pt>
                <c:pt idx="11">
                  <c:v>6175.7462686567169</c:v>
                </c:pt>
                <c:pt idx="12">
                  <c:v>4175.5102040816328</c:v>
                </c:pt>
                <c:pt idx="13">
                  <c:v>3706.4695009242141</c:v>
                </c:pt>
              </c:numCache>
            </c:numRef>
          </c:val>
        </c:ser>
        <c:ser>
          <c:idx val="4"/>
          <c:order val="4"/>
          <c:tx>
            <c:strRef>
              <c:f>'KN 2017'!$A$32</c:f>
              <c:strCache>
                <c:ptCount val="1"/>
                <c:pt idx="0">
                  <c:v>26-51-H/01 Elektrikář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2017'!$AX$32:$BK$32</c:f>
              <c:numCache>
                <c:formatCode>#,##0</c:formatCode>
                <c:ptCount val="14"/>
                <c:pt idx="0">
                  <c:v>6673.4328358208959</c:v>
                </c:pt>
                <c:pt idx="1">
                  <c:v>6252.3075732285743</c:v>
                </c:pt>
                <c:pt idx="2">
                  <c:v>4792.89391665938</c:v>
                </c:pt>
                <c:pt idx="3">
                  <c:v>4798.5576923076924</c:v>
                </c:pt>
                <c:pt idx="4">
                  <c:v>2932.9073482428116</c:v>
                </c:pt>
                <c:pt idx="5">
                  <c:v>6108.4244372990352</c:v>
                </c:pt>
                <c:pt idx="6">
                  <c:v>5569.4544891360947</c:v>
                </c:pt>
                <c:pt idx="7">
                  <c:v>5290.131755848347</c:v>
                </c:pt>
                <c:pt idx="8">
                  <c:v>7270</c:v>
                </c:pt>
                <c:pt idx="9">
                  <c:v>4588.7814313346225</c:v>
                </c:pt>
                <c:pt idx="10">
                  <c:v>5227.8312361213912</c:v>
                </c:pt>
                <c:pt idx="11">
                  <c:v>5340.467867706373</c:v>
                </c:pt>
                <c:pt idx="12">
                  <c:v>4175.5102040816328</c:v>
                </c:pt>
                <c:pt idx="13">
                  <c:v>3706.4695009242141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478600"/>
        <c:axId val="240478992"/>
      </c:barChart>
      <c:catAx>
        <c:axId val="240478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40478992"/>
        <c:crosses val="autoZero"/>
        <c:auto val="1"/>
        <c:lblAlgn val="ctr"/>
        <c:lblOffset val="100"/>
        <c:noMultiLvlLbl val="0"/>
      </c:catAx>
      <c:valAx>
        <c:axId val="240478992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nepedagogů </a:t>
                </a:r>
                <a:r>
                  <a:rPr lang="en-US"/>
                  <a:t>v Kč/</a:t>
                </a:r>
                <a:r>
                  <a:rPr lang="cs-CZ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40478600"/>
        <c:crosses val="autoZero"/>
        <c:crossBetween val="between"/>
        <c:majorUnit val="1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88981902960453962"/>
          <c:h val="3.6642175047268084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ONIV</a:t>
            </a:r>
            <a:r>
              <a:rPr lang="cs-CZ" sz="1600" baseline="0"/>
              <a:t> v roce 2017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odborná výuka </a:t>
            </a:r>
            <a:r>
              <a:rPr lang="cs-CZ" sz="1600" baseline="0"/>
              <a:t>(v Kč/žáka)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455666505374213E-2"/>
          <c:y val="0.21055979704664576"/>
          <c:w val="0.89915699643689795"/>
          <c:h val="0.609641082098783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2017'!$A$28</c:f>
              <c:strCache>
                <c:ptCount val="1"/>
                <c:pt idx="0">
                  <c:v>23-51-H/01 Strojní mechanik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2017'!$R$28:$AE$28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208</c:v>
                </c:pt>
                <c:pt idx="6">
                  <c:v>0</c:v>
                </c:pt>
                <c:pt idx="7">
                  <c:v>81.7</c:v>
                </c:pt>
                <c:pt idx="8">
                  <c:v>89</c:v>
                </c:pt>
                <c:pt idx="9">
                  <c:v>120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325</c:v>
                </c:pt>
              </c:numCache>
            </c:numRef>
          </c:val>
        </c:ser>
        <c:ser>
          <c:idx val="1"/>
          <c:order val="1"/>
          <c:tx>
            <c:strRef>
              <c:f>'KN 2017'!$A$29</c:f>
              <c:strCache>
                <c:ptCount val="1"/>
                <c:pt idx="0">
                  <c:v>33-56-H/01 Truhlář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2017'!$R$29:$AE$29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231</c:v>
                </c:pt>
                <c:pt idx="6">
                  <c:v>0</c:v>
                </c:pt>
                <c:pt idx="7">
                  <c:v>99.4</c:v>
                </c:pt>
                <c:pt idx="8">
                  <c:v>118</c:v>
                </c:pt>
                <c:pt idx="9">
                  <c:v>156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325</c:v>
                </c:pt>
              </c:numCache>
            </c:numRef>
          </c:val>
        </c:ser>
        <c:ser>
          <c:idx val="2"/>
          <c:order val="2"/>
          <c:tx>
            <c:strRef>
              <c:f>'KN 2017'!$A$30</c:f>
              <c:strCache>
                <c:ptCount val="1"/>
                <c:pt idx="0">
                  <c:v>36-52-H/01 Instalatér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2017'!$R$30:$AE$30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228</c:v>
                </c:pt>
                <c:pt idx="6">
                  <c:v>0</c:v>
                </c:pt>
                <c:pt idx="7">
                  <c:v>107.3</c:v>
                </c:pt>
                <c:pt idx="8">
                  <c:v>118</c:v>
                </c:pt>
                <c:pt idx="9">
                  <c:v>155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325</c:v>
                </c:pt>
              </c:numCache>
            </c:numRef>
          </c:val>
        </c:ser>
        <c:ser>
          <c:idx val="3"/>
          <c:order val="3"/>
          <c:tx>
            <c:strRef>
              <c:f>'KN 2017'!$A$31</c:f>
              <c:strCache>
                <c:ptCount val="1"/>
                <c:pt idx="0">
                  <c:v>23-56-H/01 Obráběč kovů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2017'!$R$31:$AE$31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206</c:v>
                </c:pt>
                <c:pt idx="6">
                  <c:v>0</c:v>
                </c:pt>
                <c:pt idx="7">
                  <c:v>81.7</c:v>
                </c:pt>
                <c:pt idx="8">
                  <c:v>89</c:v>
                </c:pt>
                <c:pt idx="9">
                  <c:v>115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325</c:v>
                </c:pt>
              </c:numCache>
            </c:numRef>
          </c:val>
        </c:ser>
        <c:ser>
          <c:idx val="4"/>
          <c:order val="4"/>
          <c:tx>
            <c:strRef>
              <c:f>'KN 2017'!$A$32</c:f>
              <c:strCache>
                <c:ptCount val="1"/>
                <c:pt idx="0">
                  <c:v>26-51-H/01 Elektrikář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2017'!$R$32:$AE$32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211</c:v>
                </c:pt>
                <c:pt idx="6">
                  <c:v>0</c:v>
                </c:pt>
                <c:pt idx="7">
                  <c:v>89.7</c:v>
                </c:pt>
                <c:pt idx="8">
                  <c:v>100</c:v>
                </c:pt>
                <c:pt idx="9">
                  <c:v>129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479776"/>
        <c:axId val="240480168"/>
      </c:barChart>
      <c:catAx>
        <c:axId val="24047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40480168"/>
        <c:crosses val="autoZero"/>
        <c:auto val="1"/>
        <c:lblAlgn val="ctr"/>
        <c:lblOffset val="100"/>
        <c:noMultiLvlLbl val="0"/>
      </c:catAx>
      <c:valAx>
        <c:axId val="240480168"/>
        <c:scaling>
          <c:orientation val="minMax"/>
          <c:max val="3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</a:t>
                </a:r>
                <a:r>
                  <a:rPr lang="cs-CZ"/>
                  <a:t>ONIV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40479776"/>
        <c:crosses val="autoZero"/>
        <c:crossBetween val="between"/>
        <c:majorUnit val="5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9677006407718588"/>
          <c:h val="6.4333819974631237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2017</a:t>
            </a:r>
          </a:p>
          <a:p>
            <a:pPr>
              <a:defRPr/>
            </a:pPr>
            <a:r>
              <a:rPr lang="cs-CZ" sz="1600"/>
              <a:t>Střední vzdělávání - kategorie oborů H - odborná výuka (v Kč/žáka)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92866464317658"/>
          <c:y val="0.17476278231178549"/>
          <c:w val="0.88068399829909561"/>
          <c:h val="0.645438256388165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2017'!$A$33</c:f>
              <c:strCache>
                <c:ptCount val="1"/>
                <c:pt idx="0">
                  <c:v>66-51-H/01 Prodavač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2017'!$AH$33:$AU$33</c:f>
              <c:numCache>
                <c:formatCode>#,##0</c:formatCode>
                <c:ptCount val="14"/>
                <c:pt idx="0">
                  <c:v>15800.470588235294</c:v>
                </c:pt>
                <c:pt idx="1">
                  <c:v>15799.848991304349</c:v>
                </c:pt>
                <c:pt idx="2">
                  <c:v>16757.61868320288</c:v>
                </c:pt>
                <c:pt idx="3">
                  <c:v>13599.219055056619</c:v>
                </c:pt>
                <c:pt idx="4">
                  <c:v>25238.467552775608</c:v>
                </c:pt>
                <c:pt idx="5">
                  <c:v>14499.490504863363</c:v>
                </c:pt>
                <c:pt idx="6">
                  <c:v>18091.043566389613</c:v>
                </c:pt>
                <c:pt idx="7">
                  <c:v>15197.368421052632</c:v>
                </c:pt>
                <c:pt idx="8">
                  <c:v>16511.433172302739</c:v>
                </c:pt>
                <c:pt idx="9">
                  <c:v>15021.280620448311</c:v>
                </c:pt>
                <c:pt idx="10">
                  <c:v>14936.229791560752</c:v>
                </c:pt>
                <c:pt idx="11">
                  <c:v>15693.927125506072</c:v>
                </c:pt>
                <c:pt idx="12">
                  <c:v>38251.5</c:v>
                </c:pt>
                <c:pt idx="13">
                  <c:v>15552.703941338221</c:v>
                </c:pt>
              </c:numCache>
            </c:numRef>
          </c:val>
        </c:ser>
        <c:ser>
          <c:idx val="1"/>
          <c:order val="1"/>
          <c:tx>
            <c:strRef>
              <c:f>'KN 2017'!$A$34</c:f>
              <c:strCache>
                <c:ptCount val="1"/>
                <c:pt idx="0">
                  <c:v>26-51-H/02 Elektrikář - silnoproud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2017'!$AH$34:$AU$34</c:f>
              <c:numCache>
                <c:formatCode>#,##0</c:formatCode>
                <c:ptCount val="14"/>
                <c:pt idx="0">
                  <c:v>22089.473684210527</c:v>
                </c:pt>
                <c:pt idx="1">
                  <c:v>22409.843373913041</c:v>
                </c:pt>
                <c:pt idx="2">
                  <c:v>19913.403846428213</c:v>
                </c:pt>
                <c:pt idx="3">
                  <c:v>18272.612801678912</c:v>
                </c:pt>
                <c:pt idx="4">
                  <c:v>21708.137188971083</c:v>
                </c:pt>
                <c:pt idx="5">
                  <c:v>18915.045317220542</c:v>
                </c:pt>
                <c:pt idx="6">
                  <c:v>20616.486858178298</c:v>
                </c:pt>
                <c:pt idx="7">
                  <c:v>20520.304568527918</c:v>
                </c:pt>
                <c:pt idx="8">
                  <c:v>21541.176470588238</c:v>
                </c:pt>
                <c:pt idx="9">
                  <c:v>18018.03845935674</c:v>
                </c:pt>
                <c:pt idx="10">
                  <c:v>19270.690320092559</c:v>
                </c:pt>
                <c:pt idx="11">
                  <c:v>21221.167883211678</c:v>
                </c:pt>
                <c:pt idx="12">
                  <c:v>23539.384615384617</c:v>
                </c:pt>
                <c:pt idx="13">
                  <c:v>25363.228699551568</c:v>
                </c:pt>
              </c:numCache>
            </c:numRef>
          </c:val>
        </c:ser>
        <c:ser>
          <c:idx val="2"/>
          <c:order val="2"/>
          <c:tx>
            <c:strRef>
              <c:f>'KN 2017'!$A$35</c:f>
              <c:strCache>
                <c:ptCount val="1"/>
                <c:pt idx="0">
                  <c:v>36-67-H/01 Zedník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2017'!$AH$35:$AU$35</c:f>
              <c:numCache>
                <c:formatCode>#,##0</c:formatCode>
                <c:ptCount val="14"/>
                <c:pt idx="0">
                  <c:v>17218.461538461539</c:v>
                </c:pt>
                <c:pt idx="1">
                  <c:v>16144.468539130434</c:v>
                </c:pt>
                <c:pt idx="2">
                  <c:v>17114.72135613743</c:v>
                </c:pt>
                <c:pt idx="3">
                  <c:v>21618.621973929236</c:v>
                </c:pt>
                <c:pt idx="4">
                  <c:v>28515.901060070672</c:v>
                </c:pt>
                <c:pt idx="5">
                  <c:v>14822.15909090909</c:v>
                </c:pt>
                <c:pt idx="6">
                  <c:v>19774.689485180297</c:v>
                </c:pt>
                <c:pt idx="7">
                  <c:v>16967.47114375656</c:v>
                </c:pt>
                <c:pt idx="8">
                  <c:v>16873.724629731212</c:v>
                </c:pt>
                <c:pt idx="9">
                  <c:v>16220.190981974163</c:v>
                </c:pt>
                <c:pt idx="10">
                  <c:v>15641.978208232444</c:v>
                </c:pt>
                <c:pt idx="11">
                  <c:v>17339.761431411531</c:v>
                </c:pt>
                <c:pt idx="12">
                  <c:v>23539.384615384617</c:v>
                </c:pt>
                <c:pt idx="13">
                  <c:v>18874.304783092324</c:v>
                </c:pt>
              </c:numCache>
            </c:numRef>
          </c:val>
        </c:ser>
        <c:ser>
          <c:idx val="3"/>
          <c:order val="3"/>
          <c:tx>
            <c:strRef>
              <c:f>'KN 2017'!$A$36</c:f>
              <c:strCache>
                <c:ptCount val="1"/>
                <c:pt idx="0">
                  <c:v>26-52-H/01 Elektromechanik pro zařízení a přístroje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2017'!$AH$36:$AU$36</c:f>
              <c:numCache>
                <c:formatCode>#,##0</c:formatCode>
                <c:ptCount val="14"/>
                <c:pt idx="0">
                  <c:v>22089.473684210527</c:v>
                </c:pt>
                <c:pt idx="1">
                  <c:v>23085.201960000002</c:v>
                </c:pt>
                <c:pt idx="2">
                  <c:v>17974.551723672161</c:v>
                </c:pt>
                <c:pt idx="3">
                  <c:v>17670.015220700152</c:v>
                </c:pt>
                <c:pt idx="4">
                  <c:v>21029.315960912052</c:v>
                </c:pt>
                <c:pt idx="5">
                  <c:v>15474.246169055858</c:v>
                </c:pt>
                <c:pt idx="6">
                  <c:v>16483.898111917355</c:v>
                </c:pt>
                <c:pt idx="7">
                  <c:v>18322.946175637397</c:v>
                </c:pt>
                <c:pt idx="8">
                  <c:v>17627.965616045847</c:v>
                </c:pt>
                <c:pt idx="9">
                  <c:v>17867.026662166725</c:v>
                </c:pt>
                <c:pt idx="10">
                  <c:v>15836.444720496895</c:v>
                </c:pt>
                <c:pt idx="11">
                  <c:v>18940.065146579804</c:v>
                </c:pt>
                <c:pt idx="12">
                  <c:v>0</c:v>
                </c:pt>
                <c:pt idx="13">
                  <c:v>17235.14474352463</c:v>
                </c:pt>
              </c:numCache>
            </c:numRef>
          </c:val>
        </c:ser>
        <c:ser>
          <c:idx val="4"/>
          <c:order val="4"/>
          <c:tx>
            <c:strRef>
              <c:f>'KN 2017'!$A$37</c:f>
              <c:strCache>
                <c:ptCount val="1"/>
                <c:pt idx="0">
                  <c:v>23-55-H/02 Karosář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2017'!$AH$37:$AU$37</c:f>
              <c:numCache>
                <c:formatCode>#,##0</c:formatCode>
                <c:ptCount val="14"/>
                <c:pt idx="0">
                  <c:v>17218.461538461539</c:v>
                </c:pt>
                <c:pt idx="1">
                  <c:v>15876.43111304348</c:v>
                </c:pt>
                <c:pt idx="2">
                  <c:v>18299.3930198831</c:v>
                </c:pt>
                <c:pt idx="3">
                  <c:v>13903.233532934131</c:v>
                </c:pt>
                <c:pt idx="4">
                  <c:v>0</c:v>
                </c:pt>
                <c:pt idx="5">
                  <c:v>13230.938292476754</c:v>
                </c:pt>
                <c:pt idx="6">
                  <c:v>21671.344991683596</c:v>
                </c:pt>
                <c:pt idx="7">
                  <c:v>15197.368421052632</c:v>
                </c:pt>
                <c:pt idx="8">
                  <c:v>18041.524926686216</c:v>
                </c:pt>
                <c:pt idx="9">
                  <c:v>18022.127659574468</c:v>
                </c:pt>
                <c:pt idx="10">
                  <c:v>13827.512702078522</c:v>
                </c:pt>
                <c:pt idx="11">
                  <c:v>15800.54347826087</c:v>
                </c:pt>
                <c:pt idx="12">
                  <c:v>26609.739130434784</c:v>
                </c:pt>
                <c:pt idx="13">
                  <c:v>16875.186474390852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713360"/>
        <c:axId val="240713752"/>
      </c:barChart>
      <c:catAx>
        <c:axId val="24071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40713752"/>
        <c:crosses val="autoZero"/>
        <c:auto val="1"/>
        <c:lblAlgn val="ctr"/>
        <c:lblOffset val="100"/>
        <c:noMultiLvlLbl val="0"/>
      </c:catAx>
      <c:valAx>
        <c:axId val="240713752"/>
        <c:scaling>
          <c:orientation val="minMax"/>
          <c:max val="4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/>
                  <a:t>normativ MP </a:t>
                </a:r>
                <a:r>
                  <a:rPr lang="cs-CZ" sz="1000" b="1" i="0" u="none" strike="noStrike" baseline="0"/>
                  <a:t>pedagogů </a:t>
                </a:r>
                <a:r>
                  <a:rPr lang="en-US" sz="1000" b="1" i="0" u="none" strike="noStrike" baseline="0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cs-CZ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40713360"/>
        <c:crosses val="autoZero"/>
        <c:crossBetween val="between"/>
        <c:majorUnit val="4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5.0722151351192913E-4"/>
          <c:y val="9.9290780141844004E-2"/>
          <c:w val="0.99451628322995822"/>
          <c:h val="6.2307477522756657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nepedagogů v roce 2017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odborná výuka </a:t>
            </a:r>
            <a:r>
              <a:rPr lang="cs-CZ" sz="1600" baseline="0"/>
              <a:t>(v Kč/</a:t>
            </a:r>
            <a:r>
              <a:rPr lang="cs-CZ" sz="1600" b="1" i="0" u="none" strike="noStrike" baseline="0"/>
              <a:t>žáka</a:t>
            </a:r>
            <a:r>
              <a:rPr lang="cs-CZ" sz="1600" baseline="0"/>
              <a:t>)</a:t>
            </a:r>
            <a:endParaRPr lang="cs-CZ" sz="1600"/>
          </a:p>
        </c:rich>
      </c:tx>
      <c:layout>
        <c:manualLayout>
          <c:xMode val="edge"/>
          <c:yMode val="edge"/>
          <c:x val="0.16668530095552167"/>
          <c:y val="1.22511505148698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1943490574316509"/>
          <c:w val="0.88823707092479354"/>
          <c:h val="0.6258518217137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2017'!$A$33</c:f>
              <c:strCache>
                <c:ptCount val="1"/>
                <c:pt idx="0">
                  <c:v>66-51-H/01 Prodavač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2017'!$AX$33:$BK$33</c:f>
              <c:numCache>
                <c:formatCode>#,##0</c:formatCode>
                <c:ptCount val="14"/>
                <c:pt idx="0">
                  <c:v>6387.4285714285716</c:v>
                </c:pt>
                <c:pt idx="1">
                  <c:v>3752.2750274797086</c:v>
                </c:pt>
                <c:pt idx="2">
                  <c:v>2583.9591450949538</c:v>
                </c:pt>
                <c:pt idx="3">
                  <c:v>4798.5576923076924</c:v>
                </c:pt>
                <c:pt idx="4">
                  <c:v>7277.0511296076102</c:v>
                </c:pt>
                <c:pt idx="5">
                  <c:v>3761.8217821782177</c:v>
                </c:pt>
                <c:pt idx="6">
                  <c:v>4760.5250333738459</c:v>
                </c:pt>
                <c:pt idx="7">
                  <c:v>3107.0751737207834</c:v>
                </c:pt>
                <c:pt idx="8">
                  <c:v>2987.6712328767121</c:v>
                </c:pt>
                <c:pt idx="9">
                  <c:v>3096.1174551386625</c:v>
                </c:pt>
                <c:pt idx="10">
                  <c:v>3372.3380550692345</c:v>
                </c:pt>
                <c:pt idx="11">
                  <c:v>3239.4715380851408</c:v>
                </c:pt>
                <c:pt idx="12">
                  <c:v>4175.5102040816328</c:v>
                </c:pt>
                <c:pt idx="13">
                  <c:v>3706.4695009242141</c:v>
                </c:pt>
              </c:numCache>
            </c:numRef>
          </c:val>
        </c:ser>
        <c:ser>
          <c:idx val="1"/>
          <c:order val="1"/>
          <c:tx>
            <c:strRef>
              <c:f>'KN 2017'!$A$34</c:f>
              <c:strCache>
                <c:ptCount val="1"/>
                <c:pt idx="0">
                  <c:v>26-51-H/02 Elektrikář - silnoproud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2017'!$AX$34:$BK$34</c:f>
              <c:numCache>
                <c:formatCode>#,##0</c:formatCode>
                <c:ptCount val="14"/>
                <c:pt idx="0">
                  <c:v>6673.4328358208959</c:v>
                </c:pt>
                <c:pt idx="1">
                  <c:v>6252.3075732285743</c:v>
                </c:pt>
                <c:pt idx="2">
                  <c:v>4794.1682835609126</c:v>
                </c:pt>
                <c:pt idx="3">
                  <c:v>4798.5576923076924</c:v>
                </c:pt>
                <c:pt idx="4">
                  <c:v>1922.3923104307582</c:v>
                </c:pt>
                <c:pt idx="5">
                  <c:v>6108.4244372990352</c:v>
                </c:pt>
                <c:pt idx="6">
                  <c:v>5569.4544891360947</c:v>
                </c:pt>
                <c:pt idx="7">
                  <c:v>5290.131755848347</c:v>
                </c:pt>
                <c:pt idx="8">
                  <c:v>7270</c:v>
                </c:pt>
                <c:pt idx="9">
                  <c:v>4588.7814313346225</c:v>
                </c:pt>
                <c:pt idx="10">
                  <c:v>5227.8312361213912</c:v>
                </c:pt>
                <c:pt idx="11">
                  <c:v>5200.6284367635508</c:v>
                </c:pt>
                <c:pt idx="12">
                  <c:v>4175.5102040816328</c:v>
                </c:pt>
                <c:pt idx="13">
                  <c:v>3706.4695009242141</c:v>
                </c:pt>
              </c:numCache>
            </c:numRef>
          </c:val>
        </c:ser>
        <c:ser>
          <c:idx val="2"/>
          <c:order val="2"/>
          <c:tx>
            <c:strRef>
              <c:f>'KN 2017'!$A$35</c:f>
              <c:strCache>
                <c:ptCount val="1"/>
                <c:pt idx="0">
                  <c:v>36-67-H/01 Zedník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2017'!$AX$35:$BK$35</c:f>
              <c:numCache>
                <c:formatCode>#,##0</c:formatCode>
                <c:ptCount val="14"/>
                <c:pt idx="0">
                  <c:v>6673.4328358208959</c:v>
                </c:pt>
                <c:pt idx="1">
                  <c:v>6252.3075732285743</c:v>
                </c:pt>
                <c:pt idx="2">
                  <c:v>4306.4588222499597</c:v>
                </c:pt>
                <c:pt idx="3">
                  <c:v>4798.5576923076924</c:v>
                </c:pt>
                <c:pt idx="4">
                  <c:v>3858.7641866330391</c:v>
                </c:pt>
                <c:pt idx="5">
                  <c:v>6108.4244372990352</c:v>
                </c:pt>
                <c:pt idx="6">
                  <c:v>5569.4544891360947</c:v>
                </c:pt>
                <c:pt idx="7">
                  <c:v>5290.131755848347</c:v>
                </c:pt>
                <c:pt idx="8">
                  <c:v>7270</c:v>
                </c:pt>
                <c:pt idx="9">
                  <c:v>4588.7814313346225</c:v>
                </c:pt>
                <c:pt idx="10">
                  <c:v>5227.8312361213912</c:v>
                </c:pt>
                <c:pt idx="11">
                  <c:v>5340.467867706373</c:v>
                </c:pt>
                <c:pt idx="12">
                  <c:v>4175.5102040816328</c:v>
                </c:pt>
                <c:pt idx="13">
                  <c:v>3706.4695009242141</c:v>
                </c:pt>
              </c:numCache>
            </c:numRef>
          </c:val>
        </c:ser>
        <c:ser>
          <c:idx val="3"/>
          <c:order val="3"/>
          <c:tx>
            <c:strRef>
              <c:f>'KN 2017'!$A$36</c:f>
              <c:strCache>
                <c:ptCount val="1"/>
                <c:pt idx="0">
                  <c:v>26-52-H/01 Elektromechanik pro zařízení a přístroje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2017'!$AX$36:$BK$36</c:f>
              <c:numCache>
                <c:formatCode>#,##0</c:formatCode>
                <c:ptCount val="14"/>
                <c:pt idx="0">
                  <c:v>6673.4328358208959</c:v>
                </c:pt>
                <c:pt idx="1">
                  <c:v>6252.3075732285743</c:v>
                </c:pt>
                <c:pt idx="2">
                  <c:v>4328.1005555623105</c:v>
                </c:pt>
                <c:pt idx="3">
                  <c:v>4798.5576923076924</c:v>
                </c:pt>
                <c:pt idx="4">
                  <c:v>6035.5029585798811</c:v>
                </c:pt>
                <c:pt idx="5">
                  <c:v>6108.4244372990352</c:v>
                </c:pt>
                <c:pt idx="6">
                  <c:v>5569.4544891360947</c:v>
                </c:pt>
                <c:pt idx="7">
                  <c:v>5290.131755848347</c:v>
                </c:pt>
                <c:pt idx="8">
                  <c:v>7270</c:v>
                </c:pt>
                <c:pt idx="9">
                  <c:v>4588.7814313346225</c:v>
                </c:pt>
                <c:pt idx="10">
                  <c:v>5227.8312361213912</c:v>
                </c:pt>
                <c:pt idx="11">
                  <c:v>5340.467867706373</c:v>
                </c:pt>
                <c:pt idx="12">
                  <c:v>0</c:v>
                </c:pt>
                <c:pt idx="13">
                  <c:v>3706.4695009242141</c:v>
                </c:pt>
              </c:numCache>
            </c:numRef>
          </c:val>
        </c:ser>
        <c:ser>
          <c:idx val="4"/>
          <c:order val="4"/>
          <c:tx>
            <c:strRef>
              <c:f>'KN 2017'!$A$37</c:f>
              <c:strCache>
                <c:ptCount val="1"/>
                <c:pt idx="0">
                  <c:v>23-55-H/02 Karosář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2017'!$AX$37:$BK$37</c:f>
              <c:numCache>
                <c:formatCode>#,##0</c:formatCode>
                <c:ptCount val="14"/>
                <c:pt idx="0">
                  <c:v>6878.7692307692305</c:v>
                </c:pt>
                <c:pt idx="1">
                  <c:v>7505.8863352398594</c:v>
                </c:pt>
                <c:pt idx="2">
                  <c:v>5167.9182901899076</c:v>
                </c:pt>
                <c:pt idx="3">
                  <c:v>4798.5576923076924</c:v>
                </c:pt>
                <c:pt idx="4">
                  <c:v>0</c:v>
                </c:pt>
                <c:pt idx="5">
                  <c:v>7237.028571428571</c:v>
                </c:pt>
                <c:pt idx="6">
                  <c:v>5569.4544891360947</c:v>
                </c:pt>
                <c:pt idx="7">
                  <c:v>6313.8639281129654</c:v>
                </c:pt>
                <c:pt idx="8">
                  <c:v>7270</c:v>
                </c:pt>
                <c:pt idx="9">
                  <c:v>6017.5015852885226</c:v>
                </c:pt>
                <c:pt idx="10">
                  <c:v>5870.9891936824597</c:v>
                </c:pt>
                <c:pt idx="11">
                  <c:v>6175.7462686567169</c:v>
                </c:pt>
                <c:pt idx="12">
                  <c:v>4175.5102040816328</c:v>
                </c:pt>
                <c:pt idx="13">
                  <c:v>3706.4695009242141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714536"/>
        <c:axId val="240714928"/>
      </c:barChart>
      <c:catAx>
        <c:axId val="240714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40714928"/>
        <c:crosses val="autoZero"/>
        <c:auto val="1"/>
        <c:lblAlgn val="ctr"/>
        <c:lblOffset val="100"/>
        <c:noMultiLvlLbl val="0"/>
      </c:catAx>
      <c:valAx>
        <c:axId val="240714928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40714536"/>
        <c:crosses val="autoZero"/>
        <c:crossBetween val="between"/>
        <c:majorUnit val="1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5.0722151351192924E-4"/>
          <c:y val="0.10942249240121604"/>
          <c:w val="0.99534444786580445"/>
          <c:h val="5.6905599566011697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nepedagogů v roce 2017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teoretická výuka </a:t>
            </a:r>
            <a:r>
              <a:rPr lang="cs-CZ" sz="1600" baseline="0"/>
              <a:t>(v Kč/</a:t>
            </a:r>
            <a:r>
              <a:rPr lang="cs-CZ" sz="1600" b="1" i="0" u="none" strike="noStrike" baseline="0"/>
              <a:t>žáka</a:t>
            </a:r>
            <a:r>
              <a:rPr lang="cs-CZ" sz="1600" baseline="0"/>
              <a:t>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20448076969102288"/>
          <c:w val="0.88823707092479354"/>
          <c:h val="0.61572010945440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2017'!$A$6</c:f>
              <c:strCache>
                <c:ptCount val="1"/>
                <c:pt idx="0">
                  <c:v>65-51-H/01 Kuchař - číšník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2017'!$AX$6:$BK$6</c:f>
              <c:numCache>
                <c:formatCode>#,##0</c:formatCode>
                <c:ptCount val="14"/>
                <c:pt idx="0">
                  <c:v>3605.8064516129034</c:v>
                </c:pt>
                <c:pt idx="1">
                  <c:v>3471.3093525179861</c:v>
                </c:pt>
                <c:pt idx="2">
                  <c:v>2690.7725584946402</c:v>
                </c:pt>
                <c:pt idx="3">
                  <c:v>3024.5454545454545</c:v>
                </c:pt>
                <c:pt idx="4">
                  <c:v>3422.8187919463085</c:v>
                </c:pt>
                <c:pt idx="5">
                  <c:v>1958.4742268041236</c:v>
                </c:pt>
                <c:pt idx="6">
                  <c:v>3467.8887328008868</c:v>
                </c:pt>
                <c:pt idx="7">
                  <c:v>3066.8982943777637</c:v>
                </c:pt>
                <c:pt idx="8">
                  <c:v>3965.4545454545455</c:v>
                </c:pt>
                <c:pt idx="9">
                  <c:v>3125.691699604743</c:v>
                </c:pt>
                <c:pt idx="10">
                  <c:v>3426.3260025873219</c:v>
                </c:pt>
                <c:pt idx="11">
                  <c:v>3187.4819451131443</c:v>
                </c:pt>
                <c:pt idx="12">
                  <c:v>4175.5102040816328</c:v>
                </c:pt>
                <c:pt idx="13">
                  <c:v>2828.2087447108602</c:v>
                </c:pt>
              </c:numCache>
            </c:numRef>
          </c:val>
        </c:ser>
        <c:ser>
          <c:idx val="1"/>
          <c:order val="1"/>
          <c:tx>
            <c:strRef>
              <c:f>'KN 2017'!$A$7</c:f>
              <c:strCache>
                <c:ptCount val="1"/>
                <c:pt idx="0">
                  <c:v>23-68-H/01 Mechanik opravář motorových vozidel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2017'!$AX$7:$BK$7</c:f>
              <c:numCache>
                <c:formatCode>#,##0</c:formatCode>
                <c:ptCount val="14"/>
                <c:pt idx="0">
                  <c:v>3605.8064516129034</c:v>
                </c:pt>
                <c:pt idx="1">
                  <c:v>3471.3093525179861</c:v>
                </c:pt>
                <c:pt idx="2">
                  <c:v>2690.7725584946402</c:v>
                </c:pt>
                <c:pt idx="3">
                  <c:v>3024.5454545454545</c:v>
                </c:pt>
                <c:pt idx="4">
                  <c:v>2884.298169821695</c:v>
                </c:pt>
                <c:pt idx="5">
                  <c:v>1958.4742268041236</c:v>
                </c:pt>
                <c:pt idx="6">
                  <c:v>3467.8887328008868</c:v>
                </c:pt>
                <c:pt idx="7">
                  <c:v>3066.8982943777637</c:v>
                </c:pt>
                <c:pt idx="8">
                  <c:v>3965.4545454545455</c:v>
                </c:pt>
                <c:pt idx="9">
                  <c:v>3125.691699604743</c:v>
                </c:pt>
                <c:pt idx="10">
                  <c:v>3426.3260025873219</c:v>
                </c:pt>
                <c:pt idx="11">
                  <c:v>3187.4819451131443</c:v>
                </c:pt>
                <c:pt idx="12">
                  <c:v>4175.5102040816328</c:v>
                </c:pt>
                <c:pt idx="13">
                  <c:v>2828.2087447108602</c:v>
                </c:pt>
              </c:numCache>
            </c:numRef>
          </c:val>
        </c:ser>
        <c:ser>
          <c:idx val="2"/>
          <c:order val="2"/>
          <c:tx>
            <c:strRef>
              <c:f>'KN 2017'!$A$8</c:f>
              <c:strCache>
                <c:ptCount val="1"/>
                <c:pt idx="0">
                  <c:v>69-51-H/01 Kadeřník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2017'!$AX$8:$BK$8</c:f>
              <c:numCache>
                <c:formatCode>#,##0</c:formatCode>
                <c:ptCount val="14"/>
                <c:pt idx="0">
                  <c:v>3605.8064516129034</c:v>
                </c:pt>
                <c:pt idx="1">
                  <c:v>3471.3093525179861</c:v>
                </c:pt>
                <c:pt idx="2">
                  <c:v>2690.7725584946402</c:v>
                </c:pt>
                <c:pt idx="3">
                  <c:v>3024.5454545454545</c:v>
                </c:pt>
                <c:pt idx="4">
                  <c:v>2793.245093564582</c:v>
                </c:pt>
                <c:pt idx="5">
                  <c:v>1958.4742268041236</c:v>
                </c:pt>
                <c:pt idx="6">
                  <c:v>3467.8887328008868</c:v>
                </c:pt>
                <c:pt idx="7">
                  <c:v>3066.8982943777637</c:v>
                </c:pt>
                <c:pt idx="8">
                  <c:v>3965.4545454545455</c:v>
                </c:pt>
                <c:pt idx="9">
                  <c:v>3125.691699604743</c:v>
                </c:pt>
                <c:pt idx="10">
                  <c:v>3426.3260025873219</c:v>
                </c:pt>
                <c:pt idx="11">
                  <c:v>3187.4819451131443</c:v>
                </c:pt>
                <c:pt idx="12">
                  <c:v>4175.5102040816328</c:v>
                </c:pt>
                <c:pt idx="13">
                  <c:v>2828.2087447108602</c:v>
                </c:pt>
              </c:numCache>
            </c:numRef>
          </c:val>
        </c:ser>
        <c:ser>
          <c:idx val="3"/>
          <c:order val="3"/>
          <c:tx>
            <c:strRef>
              <c:f>'KN 2017'!$A$9</c:f>
              <c:strCache>
                <c:ptCount val="1"/>
                <c:pt idx="0">
                  <c:v>41-55-H/01 Opravář zemědělských strojů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2017'!$AX$9:$BK$9</c:f>
              <c:numCache>
                <c:formatCode>#,##0</c:formatCode>
                <c:ptCount val="14"/>
                <c:pt idx="0">
                  <c:v>3605.8064516129034</c:v>
                </c:pt>
                <c:pt idx="1">
                  <c:v>3471.3093525179861</c:v>
                </c:pt>
                <c:pt idx="2">
                  <c:v>2690.7725584946402</c:v>
                </c:pt>
                <c:pt idx="3">
                  <c:v>3024.5454545454545</c:v>
                </c:pt>
                <c:pt idx="4">
                  <c:v>2183.4268861193036</c:v>
                </c:pt>
                <c:pt idx="5">
                  <c:v>1958.4742268041236</c:v>
                </c:pt>
                <c:pt idx="6">
                  <c:v>3467.8887328008868</c:v>
                </c:pt>
                <c:pt idx="7">
                  <c:v>3066.8982943777637</c:v>
                </c:pt>
                <c:pt idx="8">
                  <c:v>3965.4545454545455</c:v>
                </c:pt>
                <c:pt idx="9">
                  <c:v>3125.691699604743</c:v>
                </c:pt>
                <c:pt idx="10">
                  <c:v>3426.3260025873219</c:v>
                </c:pt>
                <c:pt idx="11">
                  <c:v>3187.4819451131443</c:v>
                </c:pt>
                <c:pt idx="12">
                  <c:v>4175.5102040816328</c:v>
                </c:pt>
                <c:pt idx="13">
                  <c:v>2828.2087447108602</c:v>
                </c:pt>
              </c:numCache>
            </c:numRef>
          </c:val>
        </c:ser>
        <c:ser>
          <c:idx val="4"/>
          <c:order val="4"/>
          <c:tx>
            <c:strRef>
              <c:f>'KN 2017'!$A$10</c:f>
              <c:strCache>
                <c:ptCount val="1"/>
                <c:pt idx="0">
                  <c:v>29-54-H/01 Cukrář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2017'!$AX$10:$BK$10</c:f>
              <c:numCache>
                <c:formatCode>#,##0</c:formatCode>
                <c:ptCount val="14"/>
                <c:pt idx="0">
                  <c:v>3605.8064516129034</c:v>
                </c:pt>
                <c:pt idx="1">
                  <c:v>3471.3093525179861</c:v>
                </c:pt>
                <c:pt idx="2">
                  <c:v>2690.7725584946402</c:v>
                </c:pt>
                <c:pt idx="3">
                  <c:v>3024.5454545454545</c:v>
                </c:pt>
                <c:pt idx="4">
                  <c:v>2160.2541475467701</c:v>
                </c:pt>
                <c:pt idx="5">
                  <c:v>1958.4742268041236</c:v>
                </c:pt>
                <c:pt idx="6">
                  <c:v>3467.8887328008868</c:v>
                </c:pt>
                <c:pt idx="7">
                  <c:v>3066.8982943777637</c:v>
                </c:pt>
                <c:pt idx="8">
                  <c:v>3965.4545454545455</c:v>
                </c:pt>
                <c:pt idx="9">
                  <c:v>3125.691699604743</c:v>
                </c:pt>
                <c:pt idx="10">
                  <c:v>3426.3260025873219</c:v>
                </c:pt>
                <c:pt idx="11">
                  <c:v>3187.4819451131443</c:v>
                </c:pt>
                <c:pt idx="12">
                  <c:v>4175.5102040816328</c:v>
                </c:pt>
                <c:pt idx="13">
                  <c:v>2828.2087447108602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622104"/>
        <c:axId val="236622496"/>
      </c:barChart>
      <c:catAx>
        <c:axId val="236622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6622496"/>
        <c:crosses val="autoZero"/>
        <c:auto val="1"/>
        <c:lblAlgn val="ctr"/>
        <c:lblOffset val="100"/>
        <c:noMultiLvlLbl val="0"/>
      </c:catAx>
      <c:valAx>
        <c:axId val="236622496"/>
        <c:scaling>
          <c:orientation val="minMax"/>
          <c:max val="44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6622104"/>
        <c:crosses val="autoZero"/>
        <c:crossBetween val="between"/>
        <c:majorUnit val="4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28E-2"/>
          <c:y val="0.10942249240121607"/>
          <c:w val="0.9840879778295869"/>
          <c:h val="6.4333819974631126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ONIV</a:t>
            </a:r>
            <a:r>
              <a:rPr lang="cs-CZ" sz="1600" baseline="0"/>
              <a:t> v roce 2017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odborná výuka </a:t>
            </a:r>
            <a:r>
              <a:rPr lang="cs-CZ" sz="1600" baseline="0"/>
              <a:t>(v Kč/</a:t>
            </a:r>
            <a:r>
              <a:rPr lang="cs-CZ" sz="1600" b="1" i="0" u="none" strike="noStrike" baseline="0"/>
              <a:t>žáka</a:t>
            </a:r>
            <a:r>
              <a:rPr lang="cs-CZ" sz="1600" baseline="0"/>
              <a:t>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455666505374255E-2"/>
          <c:y val="0.1943490574316509"/>
          <c:w val="0.89915699643689795"/>
          <c:h val="0.62585182171377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2017'!$A$33</c:f>
              <c:strCache>
                <c:ptCount val="1"/>
                <c:pt idx="0">
                  <c:v>66-51-H/01 Prodavač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2017'!$R$33:$AE$33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197</c:v>
                </c:pt>
                <c:pt idx="6">
                  <c:v>0</c:v>
                </c:pt>
                <c:pt idx="7">
                  <c:v>69.599999999999994</c:v>
                </c:pt>
                <c:pt idx="8">
                  <c:v>78</c:v>
                </c:pt>
                <c:pt idx="9">
                  <c:v>103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325</c:v>
                </c:pt>
              </c:numCache>
            </c:numRef>
          </c:val>
        </c:ser>
        <c:ser>
          <c:idx val="1"/>
          <c:order val="1"/>
          <c:tx>
            <c:strRef>
              <c:f>'KN 2017'!$A$34</c:f>
              <c:strCache>
                <c:ptCount val="1"/>
                <c:pt idx="0">
                  <c:v>26-51-H/02 Elektrikář - silnoproud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2017'!$R$34:$AE$34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225</c:v>
                </c:pt>
                <c:pt idx="6">
                  <c:v>0</c:v>
                </c:pt>
                <c:pt idx="7">
                  <c:v>98.1</c:v>
                </c:pt>
                <c:pt idx="8">
                  <c:v>115</c:v>
                </c:pt>
                <c:pt idx="9">
                  <c:v>129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325</c:v>
                </c:pt>
              </c:numCache>
            </c:numRef>
          </c:val>
        </c:ser>
        <c:ser>
          <c:idx val="2"/>
          <c:order val="2"/>
          <c:tx>
            <c:strRef>
              <c:f>'KN 2017'!$A$35</c:f>
              <c:strCache>
                <c:ptCount val="1"/>
                <c:pt idx="0">
                  <c:v>36-67-H/01 Zedník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2017'!$R$35:$AE$35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208</c:v>
                </c:pt>
                <c:pt idx="6">
                  <c:v>0</c:v>
                </c:pt>
                <c:pt idx="7">
                  <c:v>84.6</c:v>
                </c:pt>
                <c:pt idx="8">
                  <c:v>97</c:v>
                </c:pt>
                <c:pt idx="9">
                  <c:v>119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325</c:v>
                </c:pt>
              </c:numCache>
            </c:numRef>
          </c:val>
        </c:ser>
        <c:ser>
          <c:idx val="3"/>
          <c:order val="3"/>
          <c:tx>
            <c:strRef>
              <c:f>'KN 2017'!$A$36</c:f>
              <c:strCache>
                <c:ptCount val="1"/>
                <c:pt idx="0">
                  <c:v>26-52-H/01 Elektromechanik pro zařízení a přístroje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2017'!$R$36:$AE$36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211</c:v>
                </c:pt>
                <c:pt idx="6">
                  <c:v>0</c:v>
                </c:pt>
                <c:pt idx="7">
                  <c:v>89.7</c:v>
                </c:pt>
                <c:pt idx="8">
                  <c:v>100</c:v>
                </c:pt>
                <c:pt idx="9">
                  <c:v>128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325</c:v>
                </c:pt>
              </c:numCache>
            </c:numRef>
          </c:val>
        </c:ser>
        <c:ser>
          <c:idx val="4"/>
          <c:order val="4"/>
          <c:tx>
            <c:strRef>
              <c:f>'KN 2017'!$A$37</c:f>
              <c:strCache>
                <c:ptCount val="1"/>
                <c:pt idx="0">
                  <c:v>23-55-H/02 Karosář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2017'!$R$37:$AE$37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206</c:v>
                </c:pt>
                <c:pt idx="6">
                  <c:v>0</c:v>
                </c:pt>
                <c:pt idx="7">
                  <c:v>81.7</c:v>
                </c:pt>
                <c:pt idx="8">
                  <c:v>101</c:v>
                </c:pt>
                <c:pt idx="9">
                  <c:v>137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716104"/>
        <c:axId val="240716496"/>
      </c:barChart>
      <c:catAx>
        <c:axId val="24071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40716496"/>
        <c:crosses val="autoZero"/>
        <c:auto val="1"/>
        <c:lblAlgn val="ctr"/>
        <c:lblOffset val="100"/>
        <c:noMultiLvlLbl val="0"/>
      </c:catAx>
      <c:valAx>
        <c:axId val="240716496"/>
        <c:scaling>
          <c:orientation val="minMax"/>
          <c:max val="3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</a:t>
                </a:r>
                <a:r>
                  <a:rPr lang="cs-CZ"/>
                  <a:t>ONIV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40716104"/>
        <c:crosses val="autoZero"/>
        <c:crossBetween val="between"/>
        <c:majorUnit val="5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5.0722151351192913E-4"/>
          <c:y val="0.10536980749746697"/>
          <c:w val="0.99451628322995822"/>
          <c:h val="6.2307477522756539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Ukazatel Pp pro stanovení krajského normativu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Střední vzdělávání - kategorie oborů </a:t>
            </a:r>
            <a:r>
              <a:rPr lang="cs-CZ" sz="1600" b="1" i="0" u="none" strike="noStrike" baseline="0"/>
              <a:t>H - odborná výuka </a:t>
            </a:r>
            <a:r>
              <a:rPr lang="cs-CZ" sz="1600"/>
              <a:t>(v Kč)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'KN 2017'!$CD$5:$CQ$5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2017'!$CD$23:$CQ$23</c:f>
              <c:numCache>
                <c:formatCode>#,##0</c:formatCode>
                <c:ptCount val="14"/>
                <c:pt idx="0">
                  <c:v>27980</c:v>
                </c:pt>
                <c:pt idx="1">
                  <c:v>27660</c:v>
                </c:pt>
                <c:pt idx="2">
                  <c:v>28269</c:v>
                </c:pt>
                <c:pt idx="3">
                  <c:v>29023</c:v>
                </c:pt>
                <c:pt idx="4">
                  <c:v>26900</c:v>
                </c:pt>
                <c:pt idx="5">
                  <c:v>26087</c:v>
                </c:pt>
                <c:pt idx="6">
                  <c:v>29370</c:v>
                </c:pt>
                <c:pt idx="7">
                  <c:v>26950</c:v>
                </c:pt>
                <c:pt idx="8">
                  <c:v>25634</c:v>
                </c:pt>
                <c:pt idx="9">
                  <c:v>26470</c:v>
                </c:pt>
                <c:pt idx="10">
                  <c:v>26865</c:v>
                </c:pt>
                <c:pt idx="11">
                  <c:v>29073</c:v>
                </c:pt>
                <c:pt idx="12">
                  <c:v>25501</c:v>
                </c:pt>
                <c:pt idx="13">
                  <c:v>28280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378352"/>
        <c:axId val="241378744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'KN 2017'!$CD$5:$CQ$5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2017'!$CD$38:$CQ$38</c:f>
              <c:numCache>
                <c:formatCode>#,##0</c:formatCode>
                <c:ptCount val="14"/>
                <c:pt idx="0">
                  <c:v>27433</c:v>
                </c:pt>
                <c:pt idx="1">
                  <c:v>27433</c:v>
                </c:pt>
                <c:pt idx="2">
                  <c:v>27433</c:v>
                </c:pt>
                <c:pt idx="3">
                  <c:v>27433</c:v>
                </c:pt>
                <c:pt idx="4">
                  <c:v>27433</c:v>
                </c:pt>
                <c:pt idx="5">
                  <c:v>27433</c:v>
                </c:pt>
                <c:pt idx="6">
                  <c:v>27433</c:v>
                </c:pt>
                <c:pt idx="7">
                  <c:v>27433</c:v>
                </c:pt>
                <c:pt idx="8">
                  <c:v>27433</c:v>
                </c:pt>
                <c:pt idx="9">
                  <c:v>27433</c:v>
                </c:pt>
                <c:pt idx="10">
                  <c:v>27433</c:v>
                </c:pt>
                <c:pt idx="11">
                  <c:v>27433</c:v>
                </c:pt>
                <c:pt idx="12">
                  <c:v>27433</c:v>
                </c:pt>
                <c:pt idx="13">
                  <c:v>27433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78352"/>
        <c:axId val="241378744"/>
      </c:lineChart>
      <c:catAx>
        <c:axId val="24137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41378744"/>
        <c:crosses val="autoZero"/>
        <c:auto val="1"/>
        <c:lblAlgn val="ctr"/>
        <c:lblOffset val="100"/>
        <c:noMultiLvlLbl val="0"/>
      </c:catAx>
      <c:valAx>
        <c:axId val="241378744"/>
        <c:scaling>
          <c:orientation val="minMax"/>
          <c:max val="32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378352"/>
        <c:crosses val="autoZero"/>
        <c:crossBetween val="between"/>
        <c:majorUnit val="4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Ukazatel Po pro stanovení krajského normativu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Střední vzdělávání - kategorie oborů </a:t>
            </a:r>
            <a:r>
              <a:rPr lang="cs-CZ" sz="1600" b="1" i="0" u="none" strike="noStrike" baseline="0"/>
              <a:t>H - odborná výuka </a:t>
            </a:r>
            <a:r>
              <a:rPr lang="cs-CZ" sz="1600"/>
              <a:t>(v Kč)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'KN 2017'!$DJ$5:$DW$5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2017'!$DJ$23:$DW$23</c:f>
              <c:numCache>
                <c:formatCode>#,##0</c:formatCode>
                <c:ptCount val="14"/>
                <c:pt idx="0">
                  <c:v>18630</c:v>
                </c:pt>
                <c:pt idx="1">
                  <c:v>18094.2</c:v>
                </c:pt>
                <c:pt idx="2">
                  <c:v>16322</c:v>
                </c:pt>
                <c:pt idx="3">
                  <c:v>16635</c:v>
                </c:pt>
                <c:pt idx="4">
                  <c:v>15300</c:v>
                </c:pt>
                <c:pt idx="5">
                  <c:v>15831</c:v>
                </c:pt>
                <c:pt idx="6">
                  <c:v>18990</c:v>
                </c:pt>
                <c:pt idx="7">
                  <c:v>16395</c:v>
                </c:pt>
                <c:pt idx="8">
                  <c:v>18175</c:v>
                </c:pt>
                <c:pt idx="9">
                  <c:v>15816</c:v>
                </c:pt>
                <c:pt idx="10">
                  <c:v>17657</c:v>
                </c:pt>
                <c:pt idx="11">
                  <c:v>16551</c:v>
                </c:pt>
                <c:pt idx="12">
                  <c:v>17050</c:v>
                </c:pt>
                <c:pt idx="13">
                  <c:v>16710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379528"/>
        <c:axId val="241379920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'KN 2017'!$DJ$5:$DW$5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2017'!$DJ$38:$DW$38</c:f>
              <c:numCache>
                <c:formatCode>#,##0</c:formatCode>
                <c:ptCount val="14"/>
                <c:pt idx="0">
                  <c:v>17011.157142857144</c:v>
                </c:pt>
                <c:pt idx="1">
                  <c:v>17011.157142857144</c:v>
                </c:pt>
                <c:pt idx="2">
                  <c:v>17011.157142857144</c:v>
                </c:pt>
                <c:pt idx="3">
                  <c:v>17011.157142857144</c:v>
                </c:pt>
                <c:pt idx="4">
                  <c:v>17011.157142857144</c:v>
                </c:pt>
                <c:pt idx="5">
                  <c:v>17011.157142857144</c:v>
                </c:pt>
                <c:pt idx="6">
                  <c:v>17011.157142857144</c:v>
                </c:pt>
                <c:pt idx="7">
                  <c:v>17011.157142857144</c:v>
                </c:pt>
                <c:pt idx="8">
                  <c:v>17011.157142857144</c:v>
                </c:pt>
                <c:pt idx="9">
                  <c:v>17011.157142857144</c:v>
                </c:pt>
                <c:pt idx="10">
                  <c:v>17011.157142857144</c:v>
                </c:pt>
                <c:pt idx="11">
                  <c:v>17011.157142857144</c:v>
                </c:pt>
                <c:pt idx="12">
                  <c:v>17011.157142857144</c:v>
                </c:pt>
                <c:pt idx="13">
                  <c:v>17011.157142857144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79528"/>
        <c:axId val="241379920"/>
      </c:lineChart>
      <c:catAx>
        <c:axId val="241379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41379920"/>
        <c:crosses val="autoZero"/>
        <c:auto val="1"/>
        <c:lblAlgn val="ctr"/>
        <c:lblOffset val="100"/>
        <c:noMultiLvlLbl val="0"/>
      </c:catAx>
      <c:valAx>
        <c:axId val="241379920"/>
        <c:scaling>
          <c:orientation val="minMax"/>
          <c:max val="22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379528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ONIV</a:t>
            </a:r>
            <a:r>
              <a:rPr lang="cs-CZ" sz="1600" baseline="0"/>
              <a:t> v roce 2017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teoretická výuka </a:t>
            </a:r>
            <a:r>
              <a:rPr lang="cs-CZ" sz="1600" baseline="0"/>
              <a:t>(v Kč/žáka)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20853345459477174"/>
          <c:w val="0.88823707092479354"/>
          <c:h val="0.6116674245506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2017'!$A$6</c:f>
              <c:strCache>
                <c:ptCount val="1"/>
                <c:pt idx="0">
                  <c:v>65-51-H/01 Kuchař - číšník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2017'!$R$6:$AE$6</c:f>
              <c:numCache>
                <c:formatCode>#,##0</c:formatCode>
                <c:ptCount val="14"/>
                <c:pt idx="0">
                  <c:v>790</c:v>
                </c:pt>
                <c:pt idx="1">
                  <c:v>610.78499999999997</c:v>
                </c:pt>
                <c:pt idx="2">
                  <c:v>700</c:v>
                </c:pt>
                <c:pt idx="3">
                  <c:v>517</c:v>
                </c:pt>
                <c:pt idx="4">
                  <c:v>770</c:v>
                </c:pt>
                <c:pt idx="5">
                  <c:v>402</c:v>
                </c:pt>
                <c:pt idx="6">
                  <c:v>700</c:v>
                </c:pt>
                <c:pt idx="7">
                  <c:v>722</c:v>
                </c:pt>
                <c:pt idx="8">
                  <c:v>683</c:v>
                </c:pt>
                <c:pt idx="9">
                  <c:v>594</c:v>
                </c:pt>
                <c:pt idx="10">
                  <c:v>418</c:v>
                </c:pt>
                <c:pt idx="11">
                  <c:v>715</c:v>
                </c:pt>
                <c:pt idx="12">
                  <c:v>542</c:v>
                </c:pt>
                <c:pt idx="13">
                  <c:v>325</c:v>
                </c:pt>
              </c:numCache>
            </c:numRef>
          </c:val>
        </c:ser>
        <c:ser>
          <c:idx val="1"/>
          <c:order val="1"/>
          <c:tx>
            <c:strRef>
              <c:f>'KN 2017'!$A$7</c:f>
              <c:strCache>
                <c:ptCount val="1"/>
                <c:pt idx="0">
                  <c:v>23-68-H/01 Mechanik opravář motorových vozidel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2017'!$R$7:$AE$7</c:f>
              <c:numCache>
                <c:formatCode>#,##0</c:formatCode>
                <c:ptCount val="14"/>
                <c:pt idx="0">
                  <c:v>3090</c:v>
                </c:pt>
                <c:pt idx="1">
                  <c:v>2462.3676</c:v>
                </c:pt>
                <c:pt idx="2">
                  <c:v>700</c:v>
                </c:pt>
                <c:pt idx="3">
                  <c:v>517</c:v>
                </c:pt>
                <c:pt idx="4">
                  <c:v>770</c:v>
                </c:pt>
                <c:pt idx="5">
                  <c:v>402</c:v>
                </c:pt>
                <c:pt idx="6">
                  <c:v>700</c:v>
                </c:pt>
                <c:pt idx="7">
                  <c:v>722.3</c:v>
                </c:pt>
                <c:pt idx="8">
                  <c:v>683</c:v>
                </c:pt>
                <c:pt idx="9">
                  <c:v>596</c:v>
                </c:pt>
                <c:pt idx="10">
                  <c:v>418</c:v>
                </c:pt>
                <c:pt idx="11">
                  <c:v>715</c:v>
                </c:pt>
                <c:pt idx="12">
                  <c:v>2463</c:v>
                </c:pt>
                <c:pt idx="13">
                  <c:v>325</c:v>
                </c:pt>
              </c:numCache>
            </c:numRef>
          </c:val>
        </c:ser>
        <c:ser>
          <c:idx val="2"/>
          <c:order val="2"/>
          <c:tx>
            <c:strRef>
              <c:f>'KN 2017'!$A$8</c:f>
              <c:strCache>
                <c:ptCount val="1"/>
                <c:pt idx="0">
                  <c:v>69-51-H/01 Kadeřník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2017'!$R$8:$AE$8</c:f>
              <c:numCache>
                <c:formatCode>#,##0</c:formatCode>
                <c:ptCount val="14"/>
                <c:pt idx="0">
                  <c:v>790</c:v>
                </c:pt>
                <c:pt idx="1">
                  <c:v>610.78499999999997</c:v>
                </c:pt>
                <c:pt idx="2">
                  <c:v>700</c:v>
                </c:pt>
                <c:pt idx="3">
                  <c:v>517</c:v>
                </c:pt>
                <c:pt idx="4">
                  <c:v>770</c:v>
                </c:pt>
                <c:pt idx="5">
                  <c:v>402</c:v>
                </c:pt>
                <c:pt idx="6">
                  <c:v>700</c:v>
                </c:pt>
                <c:pt idx="7">
                  <c:v>722.3</c:v>
                </c:pt>
                <c:pt idx="8">
                  <c:v>683</c:v>
                </c:pt>
                <c:pt idx="9">
                  <c:v>589</c:v>
                </c:pt>
                <c:pt idx="10">
                  <c:v>418</c:v>
                </c:pt>
                <c:pt idx="11">
                  <c:v>715</c:v>
                </c:pt>
                <c:pt idx="12">
                  <c:v>542</c:v>
                </c:pt>
                <c:pt idx="13">
                  <c:v>325</c:v>
                </c:pt>
              </c:numCache>
            </c:numRef>
          </c:val>
        </c:ser>
        <c:ser>
          <c:idx val="3"/>
          <c:order val="3"/>
          <c:tx>
            <c:strRef>
              <c:f>'KN 2017'!$A$9</c:f>
              <c:strCache>
                <c:ptCount val="1"/>
                <c:pt idx="0">
                  <c:v>41-55-H/01 Opravář zemědělských strojů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2017'!$R$9:$AE$9</c:f>
              <c:numCache>
                <c:formatCode>#,##0</c:formatCode>
                <c:ptCount val="14"/>
                <c:pt idx="0">
                  <c:v>3600</c:v>
                </c:pt>
                <c:pt idx="1">
                  <c:v>5316.2550000000001</c:v>
                </c:pt>
                <c:pt idx="2">
                  <c:v>700</c:v>
                </c:pt>
                <c:pt idx="3">
                  <c:v>517</c:v>
                </c:pt>
                <c:pt idx="4">
                  <c:v>770</c:v>
                </c:pt>
                <c:pt idx="5">
                  <c:v>397</c:v>
                </c:pt>
                <c:pt idx="6">
                  <c:v>700</c:v>
                </c:pt>
                <c:pt idx="7">
                  <c:v>722.3</c:v>
                </c:pt>
                <c:pt idx="8">
                  <c:v>679</c:v>
                </c:pt>
                <c:pt idx="9">
                  <c:v>587</c:v>
                </c:pt>
                <c:pt idx="10">
                  <c:v>418</c:v>
                </c:pt>
                <c:pt idx="11">
                  <c:v>715</c:v>
                </c:pt>
                <c:pt idx="12">
                  <c:v>2955</c:v>
                </c:pt>
                <c:pt idx="13">
                  <c:v>325</c:v>
                </c:pt>
              </c:numCache>
            </c:numRef>
          </c:val>
        </c:ser>
        <c:ser>
          <c:idx val="4"/>
          <c:order val="4"/>
          <c:tx>
            <c:strRef>
              <c:f>'KN 2017'!$A$10</c:f>
              <c:strCache>
                <c:ptCount val="1"/>
                <c:pt idx="0">
                  <c:v>29-54-H/01 Cukrář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2017'!$R$10:$AE$10</c:f>
              <c:numCache>
                <c:formatCode>#,##0</c:formatCode>
                <c:ptCount val="14"/>
                <c:pt idx="0">
                  <c:v>790</c:v>
                </c:pt>
                <c:pt idx="1">
                  <c:v>610.78499999999997</c:v>
                </c:pt>
                <c:pt idx="2">
                  <c:v>700</c:v>
                </c:pt>
                <c:pt idx="3">
                  <c:v>517</c:v>
                </c:pt>
                <c:pt idx="4">
                  <c:v>770</c:v>
                </c:pt>
                <c:pt idx="5">
                  <c:v>397</c:v>
                </c:pt>
                <c:pt idx="6">
                  <c:v>700</c:v>
                </c:pt>
                <c:pt idx="7">
                  <c:v>719.4</c:v>
                </c:pt>
                <c:pt idx="8">
                  <c:v>679</c:v>
                </c:pt>
                <c:pt idx="9">
                  <c:v>591</c:v>
                </c:pt>
                <c:pt idx="10">
                  <c:v>418</c:v>
                </c:pt>
                <c:pt idx="11">
                  <c:v>715</c:v>
                </c:pt>
                <c:pt idx="12">
                  <c:v>542</c:v>
                </c:pt>
                <c:pt idx="13">
                  <c:v>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623280"/>
        <c:axId val="236623672"/>
      </c:barChart>
      <c:catAx>
        <c:axId val="23662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6623672"/>
        <c:crosses val="autoZero"/>
        <c:auto val="1"/>
        <c:lblAlgn val="ctr"/>
        <c:lblOffset val="100"/>
        <c:noMultiLvlLbl val="0"/>
      </c:catAx>
      <c:valAx>
        <c:axId val="236623672"/>
        <c:scaling>
          <c:orientation val="minMax"/>
          <c:max val="54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</a:t>
                </a:r>
                <a:r>
                  <a:rPr lang="cs-CZ"/>
                  <a:t>ONIV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6623280"/>
        <c:crosses val="autoZero"/>
        <c:crossBetween val="between"/>
        <c:majorUnit val="6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98110846200090907"/>
          <c:h val="6.4333819974631168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pedagogů v roce 2017</a:t>
            </a:r>
          </a:p>
          <a:p>
            <a:pPr>
              <a:defRPr/>
            </a:pPr>
            <a:r>
              <a:rPr lang="cs-CZ" sz="1600" baseline="0"/>
              <a:t>Střední vzdělávání - kategorie oborů H - teoretická výuka (v Kč/žáka)</a:t>
            </a:r>
            <a:endParaRPr lang="cs-CZ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'KN 2017'!$A$11</c:f>
              <c:strCache>
                <c:ptCount val="1"/>
                <c:pt idx="0">
                  <c:v>23-51-H/01 Strojní mechanik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2017'!$AH$11:$AU$11</c:f>
              <c:numCache>
                <c:formatCode>#,##0</c:formatCode>
                <c:ptCount val="14"/>
                <c:pt idx="0">
                  <c:v>17064.220183486239</c:v>
                </c:pt>
                <c:pt idx="1">
                  <c:v>17234.897345217392</c:v>
                </c:pt>
                <c:pt idx="2">
                  <c:v>16056.743139239657</c:v>
                </c:pt>
                <c:pt idx="3">
                  <c:v>16899.366515837104</c:v>
                </c:pt>
                <c:pt idx="4">
                  <c:v>18214.858364510957</c:v>
                </c:pt>
                <c:pt idx="5">
                  <c:v>15072.355245973009</c:v>
                </c:pt>
                <c:pt idx="6">
                  <c:v>15120.78770991595</c:v>
                </c:pt>
                <c:pt idx="7">
                  <c:v>16756.09756097561</c:v>
                </c:pt>
                <c:pt idx="8">
                  <c:v>16298.523985239852</c:v>
                </c:pt>
                <c:pt idx="9">
                  <c:v>16264.028191921931</c:v>
                </c:pt>
                <c:pt idx="10">
                  <c:v>17917.992033023871</c:v>
                </c:pt>
                <c:pt idx="11">
                  <c:v>17276.051188299818</c:v>
                </c:pt>
                <c:pt idx="12">
                  <c:v>12029.052631578947</c:v>
                </c:pt>
                <c:pt idx="13">
                  <c:v>16510.103277952403</c:v>
                </c:pt>
              </c:numCache>
            </c:numRef>
          </c:val>
        </c:ser>
        <c:ser>
          <c:idx val="1"/>
          <c:order val="1"/>
          <c:tx>
            <c:strRef>
              <c:f>'KN 2017'!$A$12</c:f>
              <c:strCache>
                <c:ptCount val="1"/>
                <c:pt idx="0">
                  <c:v>33-56-H/01 Truhlář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2017'!$AH$12:$AU$12</c:f>
              <c:numCache>
                <c:formatCode>#,##0</c:formatCode>
                <c:ptCount val="14"/>
                <c:pt idx="0">
                  <c:v>16460.176991150442</c:v>
                </c:pt>
                <c:pt idx="1">
                  <c:v>18196.536639130434</c:v>
                </c:pt>
                <c:pt idx="2">
                  <c:v>16299.915476823373</c:v>
                </c:pt>
                <c:pt idx="3">
                  <c:v>15692.268907563024</c:v>
                </c:pt>
                <c:pt idx="4">
                  <c:v>22614.465826144657</c:v>
                </c:pt>
                <c:pt idx="5">
                  <c:v>15961.825726141078</c:v>
                </c:pt>
                <c:pt idx="6">
                  <c:v>16520.416698747977</c:v>
                </c:pt>
                <c:pt idx="7">
                  <c:v>16803.386641580433</c:v>
                </c:pt>
                <c:pt idx="8">
                  <c:v>17261.944308744503</c:v>
                </c:pt>
                <c:pt idx="9">
                  <c:v>17278.041756659466</c:v>
                </c:pt>
                <c:pt idx="10">
                  <c:v>18290.876306620208</c:v>
                </c:pt>
                <c:pt idx="11">
                  <c:v>17581.39534883721</c:v>
                </c:pt>
                <c:pt idx="12">
                  <c:v>15583.09090909091</c:v>
                </c:pt>
                <c:pt idx="13">
                  <c:v>16363.150867823766</c:v>
                </c:pt>
              </c:numCache>
            </c:numRef>
          </c:val>
        </c:ser>
        <c:ser>
          <c:idx val="2"/>
          <c:order val="2"/>
          <c:tx>
            <c:strRef>
              <c:f>'KN 2017'!$A$13</c:f>
              <c:strCache>
                <c:ptCount val="1"/>
                <c:pt idx="0">
                  <c:v>36-52-H/01 Instalatér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2017'!$AH$13:$AU$13</c:f>
              <c:numCache>
                <c:formatCode>#,##0</c:formatCode>
                <c:ptCount val="14"/>
                <c:pt idx="0">
                  <c:v>17464.788732394365</c:v>
                </c:pt>
                <c:pt idx="1">
                  <c:v>16659.779017500001</c:v>
                </c:pt>
                <c:pt idx="2">
                  <c:v>15934.282558994224</c:v>
                </c:pt>
                <c:pt idx="3">
                  <c:v>16815.668617739757</c:v>
                </c:pt>
                <c:pt idx="4">
                  <c:v>19631.336405529953</c:v>
                </c:pt>
                <c:pt idx="5">
                  <c:v>15072.355245973009</c:v>
                </c:pt>
                <c:pt idx="6">
                  <c:v>15945.497713730914</c:v>
                </c:pt>
                <c:pt idx="7">
                  <c:v>16756.09756097561</c:v>
                </c:pt>
                <c:pt idx="8">
                  <c:v>16298.523985239852</c:v>
                </c:pt>
                <c:pt idx="9">
                  <c:v>15501.356413900014</c:v>
                </c:pt>
                <c:pt idx="10">
                  <c:v>15968.42186114389</c:v>
                </c:pt>
                <c:pt idx="11">
                  <c:v>17057.761732851985</c:v>
                </c:pt>
                <c:pt idx="12">
                  <c:v>13713.12</c:v>
                </c:pt>
                <c:pt idx="13">
                  <c:v>18121.241991128634</c:v>
                </c:pt>
              </c:numCache>
            </c:numRef>
          </c:val>
        </c:ser>
        <c:ser>
          <c:idx val="3"/>
          <c:order val="3"/>
          <c:tx>
            <c:strRef>
              <c:f>'KN 2017'!$A$14</c:f>
              <c:strCache>
                <c:ptCount val="1"/>
                <c:pt idx="0">
                  <c:v>23-56-H/01 Obráběč kovů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2017'!$AH$14:$AU$14</c:f>
              <c:numCache>
                <c:formatCode>#,##0</c:formatCode>
                <c:ptCount val="14"/>
                <c:pt idx="0">
                  <c:v>18146.341463414636</c:v>
                </c:pt>
                <c:pt idx="1">
                  <c:v>17234.897345217392</c:v>
                </c:pt>
                <c:pt idx="2">
                  <c:v>15792.58151356075</c:v>
                </c:pt>
                <c:pt idx="3">
                  <c:v>16899.366515837104</c:v>
                </c:pt>
                <c:pt idx="4">
                  <c:v>16052.755534620819</c:v>
                </c:pt>
                <c:pt idx="5">
                  <c:v>15072.355245973009</c:v>
                </c:pt>
                <c:pt idx="6">
                  <c:v>14777.667230379733</c:v>
                </c:pt>
                <c:pt idx="7">
                  <c:v>16756.09756097561</c:v>
                </c:pt>
                <c:pt idx="8">
                  <c:v>16298.523985239852</c:v>
                </c:pt>
                <c:pt idx="9">
                  <c:v>17026.344416591779</c:v>
                </c:pt>
                <c:pt idx="10">
                  <c:v>16008.718498714547</c:v>
                </c:pt>
                <c:pt idx="11">
                  <c:v>15736.885928393007</c:v>
                </c:pt>
                <c:pt idx="12">
                  <c:v>12029.052631578947</c:v>
                </c:pt>
                <c:pt idx="13">
                  <c:v>15606.112054329373</c:v>
                </c:pt>
              </c:numCache>
            </c:numRef>
          </c:val>
        </c:ser>
        <c:ser>
          <c:idx val="4"/>
          <c:order val="4"/>
          <c:tx>
            <c:strRef>
              <c:f>'KN 2017'!$A$15</c:f>
              <c:strCache>
                <c:ptCount val="1"/>
                <c:pt idx="0">
                  <c:v>26-51-H/01 Elektrikář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2017'!$AH$15:$AU$15</c:f>
              <c:numCache>
                <c:formatCode>#,##0</c:formatCode>
                <c:ptCount val="14"/>
                <c:pt idx="0">
                  <c:v>18146.341463414636</c:v>
                </c:pt>
                <c:pt idx="1">
                  <c:v>19273.545015</c:v>
                </c:pt>
                <c:pt idx="2">
                  <c:v>18223.456041045727</c:v>
                </c:pt>
                <c:pt idx="3">
                  <c:v>19718.901795142556</c:v>
                </c:pt>
                <c:pt idx="4">
                  <c:v>14471.337579617833</c:v>
                </c:pt>
                <c:pt idx="5">
                  <c:v>17672.894333843797</c:v>
                </c:pt>
                <c:pt idx="6">
                  <c:v>19369.207934426213</c:v>
                </c:pt>
                <c:pt idx="7">
                  <c:v>19968.697596422582</c:v>
                </c:pt>
                <c:pt idx="8">
                  <c:v>19110.438074634938</c:v>
                </c:pt>
                <c:pt idx="9">
                  <c:v>18040.894056329558</c:v>
                </c:pt>
                <c:pt idx="10">
                  <c:v>17546.311218106861</c:v>
                </c:pt>
                <c:pt idx="11">
                  <c:v>19646.569646569649</c:v>
                </c:pt>
                <c:pt idx="12">
                  <c:v>13185.692307692309</c:v>
                </c:pt>
                <c:pt idx="13">
                  <c:v>19040.911444847232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624456"/>
        <c:axId val="239212256"/>
      </c:barChart>
      <c:catAx>
        <c:axId val="236624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9212256"/>
        <c:crosses val="autoZero"/>
        <c:auto val="1"/>
        <c:lblAlgn val="ctr"/>
        <c:lblOffset val="100"/>
        <c:noMultiLvlLbl val="0"/>
      </c:catAx>
      <c:valAx>
        <c:axId val="239212256"/>
        <c:scaling>
          <c:orientation val="minMax"/>
          <c:max val="2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6624456"/>
        <c:crosses val="autoZero"/>
        <c:crossBetween val="between"/>
        <c:majorUnit val="2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28E-2"/>
          <c:y val="9.9290780141844004E-2"/>
          <c:w val="0.9677006407718588"/>
          <c:h val="6.4333819974631126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nepedagogů v roce 2017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teoretická výuka </a:t>
            </a:r>
            <a:r>
              <a:rPr lang="cs-CZ" sz="1600" baseline="0"/>
              <a:t>(v Kč/žáka)</a:t>
            </a:r>
            <a:endParaRPr lang="cs-CZ" sz="1600"/>
          </a:p>
        </c:rich>
      </c:tx>
      <c:layout>
        <c:manualLayout>
          <c:xMode val="edge"/>
          <c:yMode val="edge"/>
          <c:x val="0.16261083007082217"/>
          <c:y val="1.21580547112462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20448076969102291"/>
          <c:w val="0.88823707092479354"/>
          <c:h val="0.615720109454404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2017'!$A$11</c:f>
              <c:strCache>
                <c:ptCount val="1"/>
                <c:pt idx="0">
                  <c:v>23-51-H/01 Strojní mechanik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2017'!$AX$11:$BK$11</c:f>
              <c:numCache>
                <c:formatCode>#,##0</c:formatCode>
                <c:ptCount val="14"/>
                <c:pt idx="0">
                  <c:v>3605.8064516129034</c:v>
                </c:pt>
                <c:pt idx="1">
                  <c:v>3471.3093525179861</c:v>
                </c:pt>
                <c:pt idx="2">
                  <c:v>2806.3606092564337</c:v>
                </c:pt>
                <c:pt idx="3">
                  <c:v>3024.5454545454545</c:v>
                </c:pt>
                <c:pt idx="4">
                  <c:v>3179.9366091068118</c:v>
                </c:pt>
                <c:pt idx="5">
                  <c:v>1958.4742268041236</c:v>
                </c:pt>
                <c:pt idx="6">
                  <c:v>3467.8887328008868</c:v>
                </c:pt>
                <c:pt idx="7">
                  <c:v>3066.8982943777637</c:v>
                </c:pt>
                <c:pt idx="8">
                  <c:v>3965.4545454545455</c:v>
                </c:pt>
                <c:pt idx="9">
                  <c:v>3125.691699604743</c:v>
                </c:pt>
                <c:pt idx="10">
                  <c:v>3426.3260025873219</c:v>
                </c:pt>
                <c:pt idx="11">
                  <c:v>3187.4819451131443</c:v>
                </c:pt>
                <c:pt idx="12">
                  <c:v>4175.5102040816328</c:v>
                </c:pt>
                <c:pt idx="13">
                  <c:v>2828.2087447108602</c:v>
                </c:pt>
              </c:numCache>
            </c:numRef>
          </c:val>
        </c:ser>
        <c:ser>
          <c:idx val="1"/>
          <c:order val="1"/>
          <c:tx>
            <c:strRef>
              <c:f>'KN 2017'!$A$12</c:f>
              <c:strCache>
                <c:ptCount val="1"/>
                <c:pt idx="0">
                  <c:v>33-56-H/01 Truhlář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2017'!$AX$12:$BK$12</c:f>
              <c:numCache>
                <c:formatCode>#,##0</c:formatCode>
                <c:ptCount val="14"/>
                <c:pt idx="0">
                  <c:v>3605.8064516129034</c:v>
                </c:pt>
                <c:pt idx="1">
                  <c:v>3471.3093525179861</c:v>
                </c:pt>
                <c:pt idx="2">
                  <c:v>2690.7725584946402</c:v>
                </c:pt>
                <c:pt idx="3">
                  <c:v>3024.5454545454545</c:v>
                </c:pt>
                <c:pt idx="4">
                  <c:v>4440.1451027811363</c:v>
                </c:pt>
                <c:pt idx="5">
                  <c:v>1958.4742268041236</c:v>
                </c:pt>
                <c:pt idx="6">
                  <c:v>3467.8887328008868</c:v>
                </c:pt>
                <c:pt idx="7">
                  <c:v>3066.8982943777637</c:v>
                </c:pt>
                <c:pt idx="8">
                  <c:v>3965.4545454545455</c:v>
                </c:pt>
                <c:pt idx="9">
                  <c:v>3125.691699604743</c:v>
                </c:pt>
                <c:pt idx="10">
                  <c:v>3426.3260025873219</c:v>
                </c:pt>
                <c:pt idx="11">
                  <c:v>3187.4819451131443</c:v>
                </c:pt>
                <c:pt idx="12">
                  <c:v>4175.5102040816328</c:v>
                </c:pt>
                <c:pt idx="13">
                  <c:v>2828.2087447108602</c:v>
                </c:pt>
              </c:numCache>
            </c:numRef>
          </c:val>
        </c:ser>
        <c:ser>
          <c:idx val="2"/>
          <c:order val="2"/>
          <c:tx>
            <c:strRef>
              <c:f>'KN 2017'!$A$13</c:f>
              <c:strCache>
                <c:ptCount val="1"/>
                <c:pt idx="0">
                  <c:v>36-52-H/01 Instalatér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2017'!$AX$13:$BK$13</c:f>
              <c:numCache>
                <c:formatCode>#,##0</c:formatCode>
                <c:ptCount val="14"/>
                <c:pt idx="0">
                  <c:v>3605.8064516129034</c:v>
                </c:pt>
                <c:pt idx="1">
                  <c:v>3471.3093525179861</c:v>
                </c:pt>
                <c:pt idx="2">
                  <c:v>2690.7725584946402</c:v>
                </c:pt>
                <c:pt idx="3">
                  <c:v>3024.5454545454545</c:v>
                </c:pt>
                <c:pt idx="4">
                  <c:v>9503.1055900621122</c:v>
                </c:pt>
                <c:pt idx="5">
                  <c:v>1958.4742268041236</c:v>
                </c:pt>
                <c:pt idx="6">
                  <c:v>3467.8887328008868</c:v>
                </c:pt>
                <c:pt idx="7">
                  <c:v>3066.8982943777637</c:v>
                </c:pt>
                <c:pt idx="8">
                  <c:v>3965.4545454545455</c:v>
                </c:pt>
                <c:pt idx="9">
                  <c:v>3125.691699604743</c:v>
                </c:pt>
                <c:pt idx="10">
                  <c:v>3426.3260025873219</c:v>
                </c:pt>
                <c:pt idx="11">
                  <c:v>3187.4819451131443</c:v>
                </c:pt>
                <c:pt idx="12">
                  <c:v>4175.5102040816328</c:v>
                </c:pt>
                <c:pt idx="13">
                  <c:v>2828.2087447108602</c:v>
                </c:pt>
              </c:numCache>
            </c:numRef>
          </c:val>
        </c:ser>
        <c:ser>
          <c:idx val="3"/>
          <c:order val="3"/>
          <c:tx>
            <c:strRef>
              <c:f>'KN 2017'!$A$14</c:f>
              <c:strCache>
                <c:ptCount val="1"/>
                <c:pt idx="0">
                  <c:v>23-56-H/01 Obráběč kovů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2017'!$AX$14:$BK$14</c:f>
              <c:numCache>
                <c:formatCode>#,##0</c:formatCode>
                <c:ptCount val="14"/>
                <c:pt idx="0">
                  <c:v>3605.8064516129034</c:v>
                </c:pt>
                <c:pt idx="1">
                  <c:v>3471.3093525179861</c:v>
                </c:pt>
                <c:pt idx="2">
                  <c:v>2760.8125730320908</c:v>
                </c:pt>
                <c:pt idx="3">
                  <c:v>3024.5454545454545</c:v>
                </c:pt>
                <c:pt idx="4">
                  <c:v>2934.7356979587921</c:v>
                </c:pt>
                <c:pt idx="5">
                  <c:v>1958.4742268041236</c:v>
                </c:pt>
                <c:pt idx="6">
                  <c:v>3467.8887328008868</c:v>
                </c:pt>
                <c:pt idx="7">
                  <c:v>3066.8982943777637</c:v>
                </c:pt>
                <c:pt idx="8">
                  <c:v>3965.4545454545455</c:v>
                </c:pt>
                <c:pt idx="9">
                  <c:v>3125.691699604743</c:v>
                </c:pt>
                <c:pt idx="10">
                  <c:v>3426.3260025873219</c:v>
                </c:pt>
                <c:pt idx="11">
                  <c:v>3187.4819451131443</c:v>
                </c:pt>
                <c:pt idx="12">
                  <c:v>4175.5102040816328</c:v>
                </c:pt>
                <c:pt idx="13">
                  <c:v>2828.2087447108602</c:v>
                </c:pt>
              </c:numCache>
            </c:numRef>
          </c:val>
        </c:ser>
        <c:ser>
          <c:idx val="4"/>
          <c:order val="4"/>
          <c:tx>
            <c:strRef>
              <c:f>'KN 2017'!$A$15</c:f>
              <c:strCache>
                <c:ptCount val="1"/>
                <c:pt idx="0">
                  <c:v>26-51-H/01 Elektrikář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2017'!$AX$15:$BK$15</c:f>
              <c:numCache>
                <c:formatCode>#,##0</c:formatCode>
                <c:ptCount val="14"/>
                <c:pt idx="0">
                  <c:v>3605.8064516129034</c:v>
                </c:pt>
                <c:pt idx="1">
                  <c:v>3471.3093525179861</c:v>
                </c:pt>
                <c:pt idx="2">
                  <c:v>2717.9479822840799</c:v>
                </c:pt>
                <c:pt idx="3">
                  <c:v>3024.5454545454545</c:v>
                </c:pt>
                <c:pt idx="4">
                  <c:v>2932.9073482428116</c:v>
                </c:pt>
                <c:pt idx="5">
                  <c:v>1958.4742268041236</c:v>
                </c:pt>
                <c:pt idx="6">
                  <c:v>3467.8887328008868</c:v>
                </c:pt>
                <c:pt idx="7">
                  <c:v>3066.8982943777637</c:v>
                </c:pt>
                <c:pt idx="8">
                  <c:v>3965.4545454545455</c:v>
                </c:pt>
                <c:pt idx="9">
                  <c:v>3125.691699604743</c:v>
                </c:pt>
                <c:pt idx="10">
                  <c:v>3426.3260025873219</c:v>
                </c:pt>
                <c:pt idx="11">
                  <c:v>3187.4819451131443</c:v>
                </c:pt>
                <c:pt idx="12">
                  <c:v>4175.5102040816328</c:v>
                </c:pt>
                <c:pt idx="13">
                  <c:v>2828.2087447108602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214608"/>
        <c:axId val="239215000"/>
      </c:barChart>
      <c:catAx>
        <c:axId val="23921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9215000"/>
        <c:crosses val="autoZero"/>
        <c:auto val="1"/>
        <c:lblAlgn val="ctr"/>
        <c:lblOffset val="100"/>
        <c:noMultiLvlLbl val="0"/>
      </c:catAx>
      <c:valAx>
        <c:axId val="239215000"/>
        <c:scaling>
          <c:orientation val="minMax"/>
          <c:max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9214608"/>
        <c:crosses val="autoZero"/>
        <c:crossBetween val="between"/>
        <c:majorUnit val="1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33E-2"/>
          <c:y val="0.10942249240121613"/>
          <c:w val="0.9677006407718588"/>
          <c:h val="6.4333819974631168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ONIV</a:t>
            </a:r>
            <a:r>
              <a:rPr lang="cs-CZ" sz="1600" baseline="0"/>
              <a:t> v roce 2017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teoretická výuka </a:t>
            </a:r>
            <a:r>
              <a:rPr lang="cs-CZ" sz="1600" baseline="0"/>
              <a:t>(v Kč/žáka)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20853345459477182"/>
          <c:w val="0.88823707092479354"/>
          <c:h val="0.6116674245506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2017'!$A$11</c:f>
              <c:strCache>
                <c:ptCount val="1"/>
                <c:pt idx="0">
                  <c:v>23-51-H/01 Strojní mechanik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2017'!$R$11:$AE$11</c:f>
              <c:numCache>
                <c:formatCode>#,##0</c:formatCode>
                <c:ptCount val="14"/>
                <c:pt idx="0">
                  <c:v>1890</c:v>
                </c:pt>
                <c:pt idx="1">
                  <c:v>2061.6750000000002</c:v>
                </c:pt>
                <c:pt idx="2">
                  <c:v>700</c:v>
                </c:pt>
                <c:pt idx="3">
                  <c:v>517</c:v>
                </c:pt>
                <c:pt idx="4">
                  <c:v>770</c:v>
                </c:pt>
                <c:pt idx="5">
                  <c:v>402</c:v>
                </c:pt>
                <c:pt idx="6">
                  <c:v>700</c:v>
                </c:pt>
                <c:pt idx="7">
                  <c:v>725.3</c:v>
                </c:pt>
                <c:pt idx="8">
                  <c:v>683</c:v>
                </c:pt>
                <c:pt idx="9">
                  <c:v>596</c:v>
                </c:pt>
                <c:pt idx="10">
                  <c:v>418</c:v>
                </c:pt>
                <c:pt idx="11">
                  <c:v>715</c:v>
                </c:pt>
                <c:pt idx="12">
                  <c:v>1478</c:v>
                </c:pt>
                <c:pt idx="13">
                  <c:v>325</c:v>
                </c:pt>
              </c:numCache>
            </c:numRef>
          </c:val>
        </c:ser>
        <c:ser>
          <c:idx val="1"/>
          <c:order val="1"/>
          <c:tx>
            <c:strRef>
              <c:f>'KN 2017'!$A$12</c:f>
              <c:strCache>
                <c:ptCount val="1"/>
                <c:pt idx="0">
                  <c:v>33-56-H/01 Truhlář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2017'!$R$12:$AE$12</c:f>
              <c:numCache>
                <c:formatCode>#,##0</c:formatCode>
                <c:ptCount val="14"/>
                <c:pt idx="0">
                  <c:v>790</c:v>
                </c:pt>
                <c:pt idx="1">
                  <c:v>610.78499999999997</c:v>
                </c:pt>
                <c:pt idx="2">
                  <c:v>700</c:v>
                </c:pt>
                <c:pt idx="3">
                  <c:v>517</c:v>
                </c:pt>
                <c:pt idx="4">
                  <c:v>770</c:v>
                </c:pt>
                <c:pt idx="5">
                  <c:v>405</c:v>
                </c:pt>
                <c:pt idx="6">
                  <c:v>700</c:v>
                </c:pt>
                <c:pt idx="7">
                  <c:v>725.5</c:v>
                </c:pt>
                <c:pt idx="8">
                  <c:v>687</c:v>
                </c:pt>
                <c:pt idx="9">
                  <c:v>601</c:v>
                </c:pt>
                <c:pt idx="10">
                  <c:v>418</c:v>
                </c:pt>
                <c:pt idx="11">
                  <c:v>715</c:v>
                </c:pt>
                <c:pt idx="12">
                  <c:v>542</c:v>
                </c:pt>
                <c:pt idx="13">
                  <c:v>325</c:v>
                </c:pt>
              </c:numCache>
            </c:numRef>
          </c:val>
        </c:ser>
        <c:ser>
          <c:idx val="2"/>
          <c:order val="2"/>
          <c:tx>
            <c:strRef>
              <c:f>'KN 2017'!$A$13</c:f>
              <c:strCache>
                <c:ptCount val="1"/>
                <c:pt idx="0">
                  <c:v>36-52-H/01 Instalatér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2017'!$R$13:$AE$13</c:f>
              <c:numCache>
                <c:formatCode>#,##0</c:formatCode>
                <c:ptCount val="14"/>
                <c:pt idx="0">
                  <c:v>1890</c:v>
                </c:pt>
                <c:pt idx="1">
                  <c:v>2462.3676</c:v>
                </c:pt>
                <c:pt idx="2">
                  <c:v>700</c:v>
                </c:pt>
                <c:pt idx="3">
                  <c:v>517</c:v>
                </c:pt>
                <c:pt idx="4">
                  <c:v>770</c:v>
                </c:pt>
                <c:pt idx="5">
                  <c:v>402</c:v>
                </c:pt>
                <c:pt idx="6">
                  <c:v>700</c:v>
                </c:pt>
                <c:pt idx="7">
                  <c:v>725.3</c:v>
                </c:pt>
                <c:pt idx="8">
                  <c:v>683</c:v>
                </c:pt>
                <c:pt idx="9">
                  <c:v>591</c:v>
                </c:pt>
                <c:pt idx="10">
                  <c:v>418</c:v>
                </c:pt>
                <c:pt idx="11">
                  <c:v>715</c:v>
                </c:pt>
                <c:pt idx="12">
                  <c:v>1478</c:v>
                </c:pt>
                <c:pt idx="13">
                  <c:v>325</c:v>
                </c:pt>
              </c:numCache>
            </c:numRef>
          </c:val>
        </c:ser>
        <c:ser>
          <c:idx val="3"/>
          <c:order val="3"/>
          <c:tx>
            <c:strRef>
              <c:f>'KN 2017'!$A$14</c:f>
              <c:strCache>
                <c:ptCount val="1"/>
                <c:pt idx="0">
                  <c:v>23-56-H/01 Obráběč kovů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2017'!$R$14:$AE$14</c:f>
              <c:numCache>
                <c:formatCode>#,##0</c:formatCode>
                <c:ptCount val="14"/>
                <c:pt idx="0">
                  <c:v>790</c:v>
                </c:pt>
                <c:pt idx="1">
                  <c:v>610.78499999999997</c:v>
                </c:pt>
                <c:pt idx="2">
                  <c:v>700</c:v>
                </c:pt>
                <c:pt idx="3">
                  <c:v>517</c:v>
                </c:pt>
                <c:pt idx="4">
                  <c:v>770</c:v>
                </c:pt>
                <c:pt idx="5">
                  <c:v>402</c:v>
                </c:pt>
                <c:pt idx="6">
                  <c:v>700</c:v>
                </c:pt>
                <c:pt idx="7">
                  <c:v>725.3</c:v>
                </c:pt>
                <c:pt idx="8">
                  <c:v>683</c:v>
                </c:pt>
                <c:pt idx="9">
                  <c:v>600</c:v>
                </c:pt>
                <c:pt idx="10">
                  <c:v>418</c:v>
                </c:pt>
                <c:pt idx="11">
                  <c:v>715</c:v>
                </c:pt>
                <c:pt idx="12">
                  <c:v>542</c:v>
                </c:pt>
                <c:pt idx="13">
                  <c:v>325</c:v>
                </c:pt>
              </c:numCache>
            </c:numRef>
          </c:val>
        </c:ser>
        <c:ser>
          <c:idx val="4"/>
          <c:order val="4"/>
          <c:tx>
            <c:strRef>
              <c:f>'KN 2017'!$A$15</c:f>
              <c:strCache>
                <c:ptCount val="1"/>
                <c:pt idx="0">
                  <c:v>26-51-H/01 Elektrikář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2017'!$R$15:$AE$15</c:f>
              <c:numCache>
                <c:formatCode>#,##0</c:formatCode>
                <c:ptCount val="14"/>
                <c:pt idx="0">
                  <c:v>790</c:v>
                </c:pt>
                <c:pt idx="1">
                  <c:v>610.78499999999997</c:v>
                </c:pt>
                <c:pt idx="2">
                  <c:v>700</c:v>
                </c:pt>
                <c:pt idx="3">
                  <c:v>517</c:v>
                </c:pt>
                <c:pt idx="4">
                  <c:v>770</c:v>
                </c:pt>
                <c:pt idx="5">
                  <c:v>412</c:v>
                </c:pt>
                <c:pt idx="6">
                  <c:v>700</c:v>
                </c:pt>
                <c:pt idx="7">
                  <c:v>737.5</c:v>
                </c:pt>
                <c:pt idx="8">
                  <c:v>694</c:v>
                </c:pt>
                <c:pt idx="9">
                  <c:v>606</c:v>
                </c:pt>
                <c:pt idx="10">
                  <c:v>418</c:v>
                </c:pt>
                <c:pt idx="11">
                  <c:v>715</c:v>
                </c:pt>
                <c:pt idx="12">
                  <c:v>542</c:v>
                </c:pt>
                <c:pt idx="13">
                  <c:v>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824072"/>
        <c:axId val="239824464"/>
      </c:barChart>
      <c:catAx>
        <c:axId val="239824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9824464"/>
        <c:crosses val="autoZero"/>
        <c:auto val="1"/>
        <c:lblAlgn val="ctr"/>
        <c:lblOffset val="100"/>
        <c:noMultiLvlLbl val="0"/>
      </c:catAx>
      <c:valAx>
        <c:axId val="239824464"/>
        <c:scaling>
          <c:orientation val="minMax"/>
          <c:max val="2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</a:t>
                </a:r>
                <a:r>
                  <a:rPr lang="cs-CZ"/>
                  <a:t>ONIV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9824072"/>
        <c:crosses val="autoZero"/>
        <c:crossBetween val="between"/>
        <c:majorUnit val="5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9677006407718588"/>
          <c:h val="6.4333819974631196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pedagogů v roce 2017</a:t>
            </a:r>
          </a:p>
          <a:p>
            <a:pPr>
              <a:defRPr/>
            </a:pPr>
            <a:r>
              <a:rPr lang="cs-CZ" sz="1600" baseline="0"/>
              <a:t>Střední vzdělávání - kategorie oborů H - teoretická výuka (v Kč/žáka)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92866464317658"/>
          <c:y val="0.18624368762415341"/>
          <c:w val="0.88068399829909561"/>
          <c:h val="0.633957191521272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2017'!$A$16</c:f>
              <c:strCache>
                <c:ptCount val="1"/>
                <c:pt idx="0">
                  <c:v>66-51-H/01 Prodavač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2017'!$AH$16:$AU$16</c:f>
              <c:numCache>
                <c:formatCode>#,##0</c:formatCode>
                <c:ptCount val="14"/>
                <c:pt idx="0">
                  <c:v>14474.708171206226</c:v>
                </c:pt>
                <c:pt idx="1">
                  <c:v>18163.376663478262</c:v>
                </c:pt>
                <c:pt idx="2">
                  <c:v>16299.915476823373</c:v>
                </c:pt>
                <c:pt idx="3">
                  <c:v>14628.907168037602</c:v>
                </c:pt>
                <c:pt idx="4">
                  <c:v>25114.222549742077</c:v>
                </c:pt>
                <c:pt idx="5">
                  <c:v>15961.825726141078</c:v>
                </c:pt>
                <c:pt idx="6">
                  <c:v>17736.911671971047</c:v>
                </c:pt>
                <c:pt idx="7">
                  <c:v>16803.386641580433</c:v>
                </c:pt>
                <c:pt idx="8">
                  <c:v>17261.944308744503</c:v>
                </c:pt>
                <c:pt idx="9">
                  <c:v>16523.064212603847</c:v>
                </c:pt>
                <c:pt idx="10">
                  <c:v>16768.023609061711</c:v>
                </c:pt>
                <c:pt idx="11">
                  <c:v>16920.322291853179</c:v>
                </c:pt>
                <c:pt idx="12">
                  <c:v>13444.235294117647</c:v>
                </c:pt>
                <c:pt idx="13">
                  <c:v>17651.464234277486</c:v>
                </c:pt>
              </c:numCache>
            </c:numRef>
          </c:val>
        </c:ser>
        <c:ser>
          <c:idx val="1"/>
          <c:order val="1"/>
          <c:tx>
            <c:strRef>
              <c:f>'KN 2017'!$A$17</c:f>
              <c:strCache>
                <c:ptCount val="1"/>
                <c:pt idx="0">
                  <c:v>26-51-H/02 Elektrikář - silnoproud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2017'!$AH$17:$AU$17</c:f>
              <c:numCache>
                <c:formatCode>#,##0</c:formatCode>
                <c:ptCount val="14"/>
                <c:pt idx="0">
                  <c:v>20552.486187845301</c:v>
                </c:pt>
                <c:pt idx="1">
                  <c:v>20111.525233043478</c:v>
                </c:pt>
                <c:pt idx="2">
                  <c:v>18223.456041045727</c:v>
                </c:pt>
                <c:pt idx="3">
                  <c:v>18138.708110733365</c:v>
                </c:pt>
                <c:pt idx="4">
                  <c:v>16779.911373707535</c:v>
                </c:pt>
                <c:pt idx="5">
                  <c:v>17672.894333843797</c:v>
                </c:pt>
                <c:pt idx="6">
                  <c:v>17151.023985815587</c:v>
                </c:pt>
                <c:pt idx="7">
                  <c:v>19968.697596422582</c:v>
                </c:pt>
                <c:pt idx="8">
                  <c:v>19110.438074634938</c:v>
                </c:pt>
                <c:pt idx="9">
                  <c:v>18040.894056329558</c:v>
                </c:pt>
                <c:pt idx="10">
                  <c:v>18592.243120381729</c:v>
                </c:pt>
                <c:pt idx="11">
                  <c:v>19217.081850533807</c:v>
                </c:pt>
                <c:pt idx="12">
                  <c:v>14284.5</c:v>
                </c:pt>
                <c:pt idx="13">
                  <c:v>17770.903818269693</c:v>
                </c:pt>
              </c:numCache>
            </c:numRef>
          </c:val>
        </c:ser>
        <c:ser>
          <c:idx val="2"/>
          <c:order val="2"/>
          <c:tx>
            <c:strRef>
              <c:f>'KN 2017'!$A$18</c:f>
              <c:strCache>
                <c:ptCount val="1"/>
                <c:pt idx="0">
                  <c:v>36-67-H/01 Zedník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2017'!$AH$18:$AU$18</c:f>
              <c:numCache>
                <c:formatCode>#,##0</c:formatCode>
                <c:ptCount val="14"/>
                <c:pt idx="0">
                  <c:v>17714.285714285714</c:v>
                </c:pt>
                <c:pt idx="1">
                  <c:v>17384.117235652171</c:v>
                </c:pt>
                <c:pt idx="2">
                  <c:v>16300.91392405063</c:v>
                </c:pt>
                <c:pt idx="3">
                  <c:v>21488.837744533947</c:v>
                </c:pt>
                <c:pt idx="4">
                  <c:v>27483.870967741936</c:v>
                </c:pt>
                <c:pt idx="5">
                  <c:v>15072.355245973009</c:v>
                </c:pt>
                <c:pt idx="6">
                  <c:v>17917.705352380937</c:v>
                </c:pt>
                <c:pt idx="7">
                  <c:v>16756.09756097561</c:v>
                </c:pt>
                <c:pt idx="8">
                  <c:v>16298.523985239852</c:v>
                </c:pt>
                <c:pt idx="9">
                  <c:v>15753.019429371609</c:v>
                </c:pt>
                <c:pt idx="10">
                  <c:v>16812.125098075605</c:v>
                </c:pt>
                <c:pt idx="11">
                  <c:v>17104.072398190045</c:v>
                </c:pt>
                <c:pt idx="12">
                  <c:v>14905.565217391304</c:v>
                </c:pt>
                <c:pt idx="13">
                  <c:v>16998.613037447991</c:v>
                </c:pt>
              </c:numCache>
            </c:numRef>
          </c:val>
        </c:ser>
        <c:ser>
          <c:idx val="3"/>
          <c:order val="3"/>
          <c:tx>
            <c:strRef>
              <c:f>'KN 2017'!$A$19</c:f>
              <c:strCache>
                <c:ptCount val="1"/>
                <c:pt idx="0">
                  <c:v>26-52-H/01 Elektromechanik pro zařízení a přístroje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2017'!$AH$19:$AU$19</c:f>
              <c:numCache>
                <c:formatCode>#,##0</c:formatCode>
                <c:ptCount val="14"/>
                <c:pt idx="0">
                  <c:v>17302.325581395347</c:v>
                </c:pt>
                <c:pt idx="1">
                  <c:v>23128.254018000003</c:v>
                </c:pt>
                <c:pt idx="2">
                  <c:v>20089.092660632421</c:v>
                </c:pt>
                <c:pt idx="3">
                  <c:v>19718.901795142556</c:v>
                </c:pt>
                <c:pt idx="4">
                  <c:v>17317.073170731706</c:v>
                </c:pt>
                <c:pt idx="5">
                  <c:v>17672.894333843797</c:v>
                </c:pt>
                <c:pt idx="6">
                  <c:v>16760.870985915481</c:v>
                </c:pt>
                <c:pt idx="7">
                  <c:v>19968.697596422582</c:v>
                </c:pt>
                <c:pt idx="8">
                  <c:v>19110.438074634938</c:v>
                </c:pt>
                <c:pt idx="9">
                  <c:v>19313.697086753582</c:v>
                </c:pt>
                <c:pt idx="10">
                  <c:v>18455.991516436901</c:v>
                </c:pt>
                <c:pt idx="11">
                  <c:v>21176.470588235294</c:v>
                </c:pt>
                <c:pt idx="12">
                  <c:v>0</c:v>
                </c:pt>
                <c:pt idx="13">
                  <c:v>18430.075187969924</c:v>
                </c:pt>
              </c:numCache>
            </c:numRef>
          </c:val>
        </c:ser>
        <c:ser>
          <c:idx val="4"/>
          <c:order val="4"/>
          <c:tx>
            <c:strRef>
              <c:f>'KN 2017'!$A$20</c:f>
              <c:strCache>
                <c:ptCount val="1"/>
                <c:pt idx="0">
                  <c:v>23-55-H/02 Karosář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2017'!$AH$20:$AU$20</c:f>
              <c:numCache>
                <c:formatCode>#,##0</c:formatCode>
                <c:ptCount val="14"/>
                <c:pt idx="0">
                  <c:v>17464.788732394365</c:v>
                </c:pt>
                <c:pt idx="1">
                  <c:v>17234.897345217389</c:v>
                </c:pt>
                <c:pt idx="2">
                  <c:v>15687.948685511537</c:v>
                </c:pt>
                <c:pt idx="3">
                  <c:v>14873.596176821984</c:v>
                </c:pt>
                <c:pt idx="4">
                  <c:v>0</c:v>
                </c:pt>
                <c:pt idx="5">
                  <c:v>15072.355245973009</c:v>
                </c:pt>
                <c:pt idx="6">
                  <c:v>15902.230622857125</c:v>
                </c:pt>
                <c:pt idx="7">
                  <c:v>16267.759562841529</c:v>
                </c:pt>
                <c:pt idx="8">
                  <c:v>16298.523985239852</c:v>
                </c:pt>
                <c:pt idx="9">
                  <c:v>15753.019429371609</c:v>
                </c:pt>
                <c:pt idx="10">
                  <c:v>16735.827345076483</c:v>
                </c:pt>
                <c:pt idx="11">
                  <c:v>16762.749445676276</c:v>
                </c:pt>
                <c:pt idx="12">
                  <c:v>12466.472727272727</c:v>
                </c:pt>
                <c:pt idx="13">
                  <c:v>18513.595166163144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214216"/>
        <c:axId val="239213824"/>
      </c:barChart>
      <c:catAx>
        <c:axId val="239214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9213824"/>
        <c:crosses val="autoZero"/>
        <c:auto val="1"/>
        <c:lblAlgn val="ctr"/>
        <c:lblOffset val="100"/>
        <c:noMultiLvlLbl val="0"/>
      </c:catAx>
      <c:valAx>
        <c:axId val="239213824"/>
        <c:scaling>
          <c:orientation val="minMax"/>
          <c:max val="2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9214216"/>
        <c:crosses val="autoZero"/>
        <c:crossBetween val="between"/>
        <c:majorUnit val="4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6.466253170867616E-3"/>
          <c:y val="0.10739614994934153"/>
          <c:w val="0.99153676740128083"/>
          <c:h val="6.028113507088205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</a:t>
            </a:r>
            <a:r>
              <a:rPr lang="cs-CZ" sz="1600" baseline="0"/>
              <a:t> prostředků nepedagogů v roce 2017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teoretická výuka </a:t>
            </a:r>
            <a:r>
              <a:rPr lang="cs-CZ" sz="1600" baseline="0"/>
              <a:t>(v Kč/žáka)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20448076969102291"/>
          <c:w val="0.88823707092479354"/>
          <c:h val="0.615720109454405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2017'!$A$16</c:f>
              <c:strCache>
                <c:ptCount val="1"/>
                <c:pt idx="0">
                  <c:v>66-51-H/01 Prodavač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2017'!$AX$16:$BK$16</c:f>
              <c:numCache>
                <c:formatCode>#,##0</c:formatCode>
                <c:ptCount val="14"/>
                <c:pt idx="0">
                  <c:v>3605.8064516129034</c:v>
                </c:pt>
                <c:pt idx="1">
                  <c:v>3471.3093525179861</c:v>
                </c:pt>
                <c:pt idx="2">
                  <c:v>2690.7725584946402</c:v>
                </c:pt>
                <c:pt idx="3">
                  <c:v>3024.5454545454545</c:v>
                </c:pt>
                <c:pt idx="4">
                  <c:v>4204.2592168536748</c:v>
                </c:pt>
                <c:pt idx="5">
                  <c:v>1958.4742268041236</c:v>
                </c:pt>
                <c:pt idx="6">
                  <c:v>3467.8887328008868</c:v>
                </c:pt>
                <c:pt idx="7">
                  <c:v>3066.8982943777637</c:v>
                </c:pt>
                <c:pt idx="8">
                  <c:v>3965.4545454545455</c:v>
                </c:pt>
                <c:pt idx="9">
                  <c:v>3125.691699604743</c:v>
                </c:pt>
                <c:pt idx="10">
                  <c:v>3426.3260025873219</c:v>
                </c:pt>
                <c:pt idx="11">
                  <c:v>3187.4819451131443</c:v>
                </c:pt>
                <c:pt idx="12">
                  <c:v>4175.5102040816328</c:v>
                </c:pt>
                <c:pt idx="13">
                  <c:v>2828.2087447108602</c:v>
                </c:pt>
              </c:numCache>
            </c:numRef>
          </c:val>
        </c:ser>
        <c:ser>
          <c:idx val="1"/>
          <c:order val="1"/>
          <c:tx>
            <c:strRef>
              <c:f>'KN 2017'!$A$17</c:f>
              <c:strCache>
                <c:ptCount val="1"/>
                <c:pt idx="0">
                  <c:v>26-51-H/02 Elektrikář - silnoproud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2017'!$AX$17:$BK$17</c:f>
              <c:numCache>
                <c:formatCode>#,##0</c:formatCode>
                <c:ptCount val="14"/>
                <c:pt idx="0">
                  <c:v>3605.8064516129034</c:v>
                </c:pt>
                <c:pt idx="1">
                  <c:v>3471.3093525179861</c:v>
                </c:pt>
                <c:pt idx="2">
                  <c:v>2820.8490166571632</c:v>
                </c:pt>
                <c:pt idx="3">
                  <c:v>3024.5454545454545</c:v>
                </c:pt>
                <c:pt idx="4">
                  <c:v>4294.8373061358161</c:v>
                </c:pt>
                <c:pt idx="5">
                  <c:v>1958.4742268041236</c:v>
                </c:pt>
                <c:pt idx="6">
                  <c:v>3467.8887328008868</c:v>
                </c:pt>
                <c:pt idx="7">
                  <c:v>3066.8982943777637</c:v>
                </c:pt>
                <c:pt idx="8">
                  <c:v>3965.4545454545455</c:v>
                </c:pt>
                <c:pt idx="9">
                  <c:v>3125.691699604743</c:v>
                </c:pt>
                <c:pt idx="10">
                  <c:v>3426.3260025873219</c:v>
                </c:pt>
                <c:pt idx="11">
                  <c:v>3187.4819451131443</c:v>
                </c:pt>
                <c:pt idx="12">
                  <c:v>4175.5102040816328</c:v>
                </c:pt>
                <c:pt idx="13">
                  <c:v>2828.2087447108602</c:v>
                </c:pt>
              </c:numCache>
            </c:numRef>
          </c:val>
        </c:ser>
        <c:ser>
          <c:idx val="2"/>
          <c:order val="2"/>
          <c:tx>
            <c:strRef>
              <c:f>'KN 2017'!$A$18</c:f>
              <c:strCache>
                <c:ptCount val="1"/>
                <c:pt idx="0">
                  <c:v>36-67-H/01 Zedník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2017'!$AX$18:$BK$18</c:f>
              <c:numCache>
                <c:formatCode>#,##0</c:formatCode>
                <c:ptCount val="14"/>
                <c:pt idx="0">
                  <c:v>3605.8064516129034</c:v>
                </c:pt>
                <c:pt idx="1">
                  <c:v>3471.3093525179861</c:v>
                </c:pt>
                <c:pt idx="2">
                  <c:v>2690.8137723862969</c:v>
                </c:pt>
                <c:pt idx="3">
                  <c:v>3024.5454545454545</c:v>
                </c:pt>
                <c:pt idx="4">
                  <c:v>3575.462512171373</c:v>
                </c:pt>
                <c:pt idx="5">
                  <c:v>1958.4742268041236</c:v>
                </c:pt>
                <c:pt idx="6">
                  <c:v>3467.8887328008868</c:v>
                </c:pt>
                <c:pt idx="7">
                  <c:v>3066.8982943777637</c:v>
                </c:pt>
                <c:pt idx="8">
                  <c:v>3965.4545454545455</c:v>
                </c:pt>
                <c:pt idx="9">
                  <c:v>3125.691699604743</c:v>
                </c:pt>
                <c:pt idx="10">
                  <c:v>3426.3260025873219</c:v>
                </c:pt>
                <c:pt idx="11">
                  <c:v>3187.4819451131443</c:v>
                </c:pt>
                <c:pt idx="12">
                  <c:v>4175.5102040816328</c:v>
                </c:pt>
                <c:pt idx="13">
                  <c:v>2828.2087447108602</c:v>
                </c:pt>
              </c:numCache>
            </c:numRef>
          </c:val>
        </c:ser>
        <c:ser>
          <c:idx val="3"/>
          <c:order val="3"/>
          <c:tx>
            <c:strRef>
              <c:f>'KN 2017'!$A$19</c:f>
              <c:strCache>
                <c:ptCount val="1"/>
                <c:pt idx="0">
                  <c:v>26-52-H/01 Elektromechanik pro zařízení a přístroje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2017'!$AX$19:$BK$19</c:f>
              <c:numCache>
                <c:formatCode>#,##0</c:formatCode>
                <c:ptCount val="14"/>
                <c:pt idx="0">
                  <c:v>3605.8064516129034</c:v>
                </c:pt>
                <c:pt idx="1">
                  <c:v>3471.3093525179861</c:v>
                </c:pt>
                <c:pt idx="2">
                  <c:v>3264.4</c:v>
                </c:pt>
                <c:pt idx="3">
                  <c:v>3024.5454545454545</c:v>
                </c:pt>
                <c:pt idx="4">
                  <c:v>2899.5578016424511</c:v>
                </c:pt>
                <c:pt idx="5">
                  <c:v>1958.4742268041236</c:v>
                </c:pt>
                <c:pt idx="6">
                  <c:v>3467.8887328008868</c:v>
                </c:pt>
                <c:pt idx="7">
                  <c:v>3066.8982943777637</c:v>
                </c:pt>
                <c:pt idx="8">
                  <c:v>3965.4545454545455</c:v>
                </c:pt>
                <c:pt idx="9">
                  <c:v>3125.691699604743</c:v>
                </c:pt>
                <c:pt idx="10">
                  <c:v>3426.3260025873219</c:v>
                </c:pt>
                <c:pt idx="11">
                  <c:v>3187.4819451131439</c:v>
                </c:pt>
                <c:pt idx="12">
                  <c:v>0</c:v>
                </c:pt>
                <c:pt idx="13">
                  <c:v>2828.2087447108602</c:v>
                </c:pt>
              </c:numCache>
            </c:numRef>
          </c:val>
        </c:ser>
        <c:ser>
          <c:idx val="4"/>
          <c:order val="4"/>
          <c:tx>
            <c:strRef>
              <c:f>'KN 2017'!$A$20</c:f>
              <c:strCache>
                <c:ptCount val="1"/>
                <c:pt idx="0">
                  <c:v>23-55-H/02 Karosář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2017'!$AX$20:$BK$20</c:f>
              <c:numCache>
                <c:formatCode>#,##0</c:formatCode>
                <c:ptCount val="14"/>
                <c:pt idx="0">
                  <c:v>3605.8064516129034</c:v>
                </c:pt>
                <c:pt idx="1">
                  <c:v>3471.3093525179861</c:v>
                </c:pt>
                <c:pt idx="2">
                  <c:v>2741.9201512275831</c:v>
                </c:pt>
                <c:pt idx="3">
                  <c:v>3024.5454545454545</c:v>
                </c:pt>
                <c:pt idx="4">
                  <c:v>0</c:v>
                </c:pt>
                <c:pt idx="5">
                  <c:v>1958.4742268041236</c:v>
                </c:pt>
                <c:pt idx="6">
                  <c:v>3467.8887328008868</c:v>
                </c:pt>
                <c:pt idx="7">
                  <c:v>3066.8982943777637</c:v>
                </c:pt>
                <c:pt idx="8">
                  <c:v>3965.4545454545455</c:v>
                </c:pt>
                <c:pt idx="9">
                  <c:v>3125.691699604743</c:v>
                </c:pt>
                <c:pt idx="10">
                  <c:v>3426.3260025873219</c:v>
                </c:pt>
                <c:pt idx="11">
                  <c:v>3187.4819451131443</c:v>
                </c:pt>
                <c:pt idx="12">
                  <c:v>4175.5102040816328</c:v>
                </c:pt>
                <c:pt idx="13">
                  <c:v>2828.2087447108602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213040"/>
        <c:axId val="239825248"/>
      </c:barChart>
      <c:catAx>
        <c:axId val="23921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9825248"/>
        <c:crosses val="autoZero"/>
        <c:auto val="1"/>
        <c:lblAlgn val="ctr"/>
        <c:lblOffset val="100"/>
        <c:noMultiLvlLbl val="0"/>
      </c:catAx>
      <c:valAx>
        <c:axId val="239825248"/>
        <c:scaling>
          <c:orientation val="minMax"/>
          <c:max val="4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nepedagogů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9213040"/>
        <c:crosses val="autoZero"/>
        <c:crossBetween val="between"/>
        <c:majorUnit val="5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9969794278508514E-3"/>
          <c:y val="0.10942249240121618"/>
          <c:w val="0.99749579905863728"/>
          <c:h val="6.4333819974631196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ONIV</a:t>
            </a:r>
            <a:r>
              <a:rPr lang="cs-CZ" sz="1600" baseline="0"/>
              <a:t> v roce 2017</a:t>
            </a:r>
          </a:p>
          <a:p>
            <a:pPr>
              <a:defRPr/>
            </a:pPr>
            <a:r>
              <a:rPr lang="cs-CZ" sz="1600" baseline="0"/>
              <a:t>Střední vzdělávání - kategorie oborů </a:t>
            </a:r>
            <a:r>
              <a:rPr lang="cs-CZ" sz="1600" b="1" i="0" u="none" strike="noStrike" baseline="0"/>
              <a:t>H - teoretická výuka </a:t>
            </a:r>
            <a:r>
              <a:rPr lang="cs-CZ" sz="1600" baseline="0"/>
              <a:t>(v Kč/</a:t>
            </a:r>
            <a:r>
              <a:rPr lang="cs-CZ" sz="1600" b="1" i="0" u="none" strike="noStrike" baseline="0"/>
              <a:t>žáka</a:t>
            </a:r>
            <a:r>
              <a:rPr lang="cs-CZ" sz="1600" baseline="0"/>
              <a:t>)</a:t>
            </a:r>
            <a:endParaRPr lang="cs-CZ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20853345459477193"/>
          <c:w val="0.88823707092479354"/>
          <c:h val="0.6116674245506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2017'!$A$16</c:f>
              <c:strCache>
                <c:ptCount val="1"/>
                <c:pt idx="0">
                  <c:v>66-51-H/01 Prodavač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2017'!$R$16:$AE$16</c:f>
              <c:numCache>
                <c:formatCode>#,##0</c:formatCode>
                <c:ptCount val="14"/>
                <c:pt idx="0">
                  <c:v>1100</c:v>
                </c:pt>
                <c:pt idx="1">
                  <c:v>610.78499999999997</c:v>
                </c:pt>
                <c:pt idx="2">
                  <c:v>700</c:v>
                </c:pt>
                <c:pt idx="3">
                  <c:v>517</c:v>
                </c:pt>
                <c:pt idx="4">
                  <c:v>770</c:v>
                </c:pt>
                <c:pt idx="5">
                  <c:v>405</c:v>
                </c:pt>
                <c:pt idx="6">
                  <c:v>700</c:v>
                </c:pt>
                <c:pt idx="7">
                  <c:v>725.5</c:v>
                </c:pt>
                <c:pt idx="8">
                  <c:v>687</c:v>
                </c:pt>
                <c:pt idx="9">
                  <c:v>597</c:v>
                </c:pt>
                <c:pt idx="10">
                  <c:v>418</c:v>
                </c:pt>
                <c:pt idx="11">
                  <c:v>715</c:v>
                </c:pt>
                <c:pt idx="12">
                  <c:v>542</c:v>
                </c:pt>
                <c:pt idx="13">
                  <c:v>325</c:v>
                </c:pt>
              </c:numCache>
            </c:numRef>
          </c:val>
        </c:ser>
        <c:ser>
          <c:idx val="1"/>
          <c:order val="1"/>
          <c:tx>
            <c:strRef>
              <c:f>'KN 2017'!$A$17</c:f>
              <c:strCache>
                <c:ptCount val="1"/>
                <c:pt idx="0">
                  <c:v>26-51-H/02 Elektrikář - silnoproud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2017'!$R$17:$AE$17</c:f>
              <c:numCache>
                <c:formatCode>#,##0</c:formatCode>
                <c:ptCount val="14"/>
                <c:pt idx="0">
                  <c:v>790</c:v>
                </c:pt>
                <c:pt idx="1">
                  <c:v>610.78499999999997</c:v>
                </c:pt>
                <c:pt idx="2">
                  <c:v>700</c:v>
                </c:pt>
                <c:pt idx="3">
                  <c:v>517</c:v>
                </c:pt>
                <c:pt idx="4">
                  <c:v>770</c:v>
                </c:pt>
                <c:pt idx="5">
                  <c:v>412</c:v>
                </c:pt>
                <c:pt idx="6">
                  <c:v>700</c:v>
                </c:pt>
                <c:pt idx="7">
                  <c:v>737.5</c:v>
                </c:pt>
                <c:pt idx="8">
                  <c:v>694</c:v>
                </c:pt>
                <c:pt idx="9">
                  <c:v>606</c:v>
                </c:pt>
                <c:pt idx="10">
                  <c:v>418</c:v>
                </c:pt>
                <c:pt idx="11">
                  <c:v>715</c:v>
                </c:pt>
                <c:pt idx="12">
                  <c:v>542</c:v>
                </c:pt>
                <c:pt idx="13">
                  <c:v>325</c:v>
                </c:pt>
              </c:numCache>
            </c:numRef>
          </c:val>
        </c:ser>
        <c:ser>
          <c:idx val="2"/>
          <c:order val="2"/>
          <c:tx>
            <c:strRef>
              <c:f>'KN 2017'!$A$18</c:f>
              <c:strCache>
                <c:ptCount val="1"/>
                <c:pt idx="0">
                  <c:v>36-67-H/01 Zedník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2017'!$R$18:$AE$18</c:f>
              <c:numCache>
                <c:formatCode>#,##0</c:formatCode>
                <c:ptCount val="14"/>
                <c:pt idx="0">
                  <c:v>790</c:v>
                </c:pt>
                <c:pt idx="1">
                  <c:v>610.78499999999997</c:v>
                </c:pt>
                <c:pt idx="2">
                  <c:v>700</c:v>
                </c:pt>
                <c:pt idx="3">
                  <c:v>517</c:v>
                </c:pt>
                <c:pt idx="4">
                  <c:v>770</c:v>
                </c:pt>
                <c:pt idx="5">
                  <c:v>402</c:v>
                </c:pt>
                <c:pt idx="6">
                  <c:v>700</c:v>
                </c:pt>
                <c:pt idx="7">
                  <c:v>725.3</c:v>
                </c:pt>
                <c:pt idx="8">
                  <c:v>683</c:v>
                </c:pt>
                <c:pt idx="9">
                  <c:v>593</c:v>
                </c:pt>
                <c:pt idx="10">
                  <c:v>418</c:v>
                </c:pt>
                <c:pt idx="11">
                  <c:v>715</c:v>
                </c:pt>
                <c:pt idx="12">
                  <c:v>542</c:v>
                </c:pt>
                <c:pt idx="13">
                  <c:v>325</c:v>
                </c:pt>
              </c:numCache>
            </c:numRef>
          </c:val>
        </c:ser>
        <c:ser>
          <c:idx val="3"/>
          <c:order val="3"/>
          <c:tx>
            <c:strRef>
              <c:f>'KN 2017'!$A$19</c:f>
              <c:strCache>
                <c:ptCount val="1"/>
                <c:pt idx="0">
                  <c:v>26-52-H/01 Elektromechanik pro zařízení a přístroje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2017'!$R$19:$AE$19</c:f>
              <c:numCache>
                <c:formatCode>#,##0</c:formatCode>
                <c:ptCount val="14"/>
                <c:pt idx="0">
                  <c:v>790</c:v>
                </c:pt>
                <c:pt idx="1">
                  <c:v>610.78499999999997</c:v>
                </c:pt>
                <c:pt idx="2">
                  <c:v>700</c:v>
                </c:pt>
                <c:pt idx="3">
                  <c:v>517</c:v>
                </c:pt>
                <c:pt idx="4">
                  <c:v>770</c:v>
                </c:pt>
                <c:pt idx="5">
                  <c:v>412</c:v>
                </c:pt>
                <c:pt idx="6">
                  <c:v>700</c:v>
                </c:pt>
                <c:pt idx="7">
                  <c:v>737.5</c:v>
                </c:pt>
                <c:pt idx="8">
                  <c:v>694</c:v>
                </c:pt>
                <c:pt idx="9">
                  <c:v>613</c:v>
                </c:pt>
                <c:pt idx="10">
                  <c:v>418</c:v>
                </c:pt>
                <c:pt idx="11">
                  <c:v>715</c:v>
                </c:pt>
                <c:pt idx="12">
                  <c:v>0</c:v>
                </c:pt>
                <c:pt idx="13">
                  <c:v>325</c:v>
                </c:pt>
              </c:numCache>
            </c:numRef>
          </c:val>
        </c:ser>
        <c:ser>
          <c:idx val="4"/>
          <c:order val="4"/>
          <c:tx>
            <c:strRef>
              <c:f>'KN 2017'!$A$20</c:f>
              <c:strCache>
                <c:ptCount val="1"/>
                <c:pt idx="0">
                  <c:v>23-55-H/02 Karosář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2017'!$R$20:$AE$20</c:f>
              <c:numCache>
                <c:formatCode>#,##0</c:formatCode>
                <c:ptCount val="14"/>
                <c:pt idx="0">
                  <c:v>3600</c:v>
                </c:pt>
                <c:pt idx="1">
                  <c:v>3314.1255840000003</c:v>
                </c:pt>
                <c:pt idx="2">
                  <c:v>700</c:v>
                </c:pt>
                <c:pt idx="3">
                  <c:v>517</c:v>
                </c:pt>
                <c:pt idx="4">
                  <c:v>0</c:v>
                </c:pt>
                <c:pt idx="5">
                  <c:v>402</c:v>
                </c:pt>
                <c:pt idx="6">
                  <c:v>700</c:v>
                </c:pt>
                <c:pt idx="7">
                  <c:v>723.5</c:v>
                </c:pt>
                <c:pt idx="8">
                  <c:v>683</c:v>
                </c:pt>
                <c:pt idx="9">
                  <c:v>593</c:v>
                </c:pt>
                <c:pt idx="10">
                  <c:v>418</c:v>
                </c:pt>
                <c:pt idx="11">
                  <c:v>715</c:v>
                </c:pt>
                <c:pt idx="12">
                  <c:v>2463</c:v>
                </c:pt>
                <c:pt idx="13">
                  <c:v>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215784"/>
        <c:axId val="239826032"/>
      </c:barChart>
      <c:catAx>
        <c:axId val="239215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9826032"/>
        <c:crosses val="autoZero"/>
        <c:auto val="1"/>
        <c:lblAlgn val="ctr"/>
        <c:lblOffset val="100"/>
        <c:noMultiLvlLbl val="0"/>
      </c:catAx>
      <c:valAx>
        <c:axId val="239826032"/>
        <c:scaling>
          <c:orientation val="minMax"/>
          <c:max val="4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</a:t>
                </a:r>
                <a:r>
                  <a:rPr lang="cs-CZ"/>
                  <a:t>ONIV </a:t>
                </a:r>
                <a:r>
                  <a:rPr lang="en-US"/>
                  <a:t>v Kč/</a:t>
                </a:r>
                <a:r>
                  <a:rPr lang="cs-CZ" sz="1000" b="1" i="0" u="none" strike="noStrike" baseline="0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9215784"/>
        <c:crosses val="autoZero"/>
        <c:crossBetween val="between"/>
        <c:majorUnit val="5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3.4867373421897736E-3"/>
          <c:y val="0.12158054711246201"/>
          <c:w val="0.99153676740128083"/>
          <c:h val="6.4333819974631237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103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4199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</xdr:row>
      <xdr:rowOff>104775</xdr:rowOff>
    </xdr:from>
    <xdr:to>
      <xdr:col>13</xdr:col>
      <xdr:colOff>581025</xdr:colOff>
      <xdr:row>3</xdr:row>
      <xdr:rowOff>133351</xdr:rowOff>
    </xdr:to>
    <xdr:sp macro="" textlink="">
      <xdr:nvSpPr>
        <xdr:cNvPr id="3" name="TextovéPole 2"/>
        <xdr:cNvSpPr txBox="1"/>
      </xdr:nvSpPr>
      <xdr:spPr>
        <a:xfrm>
          <a:off x="6915150" y="485775"/>
          <a:ext cx="1590675" cy="219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0.86034</cdr:x>
      <cdr:y>0.10334</cdr:y>
    </cdr:from>
    <cdr:to>
      <cdr:x>0.88939</cdr:x>
      <cdr:y>0.22796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7067558" y="914369"/>
          <a:ext cx="781072" cy="247689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219075</xdr:colOff>
      <xdr:row>2</xdr:row>
      <xdr:rowOff>104775</xdr:rowOff>
    </xdr:from>
    <xdr:to>
      <xdr:col>13</xdr:col>
      <xdr:colOff>581025</xdr:colOff>
      <xdr:row>3</xdr:row>
      <xdr:rowOff>123824</xdr:rowOff>
    </xdr:to>
    <xdr:sp macro="" textlink="">
      <xdr:nvSpPr>
        <xdr:cNvPr id="3" name="TextovéPole 2"/>
        <xdr:cNvSpPr txBox="1"/>
      </xdr:nvSpPr>
      <xdr:spPr>
        <a:xfrm>
          <a:off x="6924675" y="485775"/>
          <a:ext cx="1581150" cy="209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0.85028</cdr:x>
      <cdr:y>0.10942</cdr:y>
    </cdr:from>
    <cdr:to>
      <cdr:x>0.89162</cdr:x>
      <cdr:y>0.2234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7067540" y="866770"/>
          <a:ext cx="714393" cy="352424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32</xdr:row>
      <xdr:rowOff>123824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180975</xdr:colOff>
      <xdr:row>2</xdr:row>
      <xdr:rowOff>104774</xdr:rowOff>
    </xdr:from>
    <xdr:to>
      <xdr:col>13</xdr:col>
      <xdr:colOff>561975</xdr:colOff>
      <xdr:row>3</xdr:row>
      <xdr:rowOff>152400</xdr:rowOff>
    </xdr:to>
    <xdr:sp macro="" textlink="">
      <xdr:nvSpPr>
        <xdr:cNvPr id="3" name="TextovéPole 2"/>
        <xdr:cNvSpPr txBox="1"/>
      </xdr:nvSpPr>
      <xdr:spPr>
        <a:xfrm>
          <a:off x="6886575" y="485774"/>
          <a:ext cx="1600200" cy="2381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0.87486</cdr:x>
      <cdr:y>0.1079</cdr:y>
    </cdr:from>
    <cdr:to>
      <cdr:x>0.90056</cdr:x>
      <cdr:y>0.21733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7224700" y="909638"/>
          <a:ext cx="685811" cy="219062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504825</xdr:colOff>
      <xdr:row>4</xdr:row>
      <xdr:rowOff>123824</xdr:rowOff>
    </xdr:from>
    <xdr:to>
      <xdr:col>13</xdr:col>
      <xdr:colOff>314325</xdr:colOff>
      <xdr:row>5</xdr:row>
      <xdr:rowOff>152399</xdr:rowOff>
    </xdr:to>
    <xdr:sp macro="" textlink="">
      <xdr:nvSpPr>
        <xdr:cNvPr id="3" name="TextovéPole 2"/>
        <xdr:cNvSpPr txBox="1"/>
      </xdr:nvSpPr>
      <xdr:spPr>
        <a:xfrm>
          <a:off x="6600825" y="885824"/>
          <a:ext cx="16383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0.8324</cdr:x>
      <cdr:y>0.18085</cdr:y>
    </cdr:from>
    <cdr:to>
      <cdr:x>0.86592</cdr:x>
      <cdr:y>0.27204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6953251" y="1276351"/>
          <a:ext cx="571497" cy="28575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14</xdr:col>
      <xdr:colOff>600075</xdr:colOff>
      <xdr:row>32</xdr:row>
      <xdr:rowOff>180975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46"/>
  <sheetViews>
    <sheetView tabSelected="1" zoomScale="80" zoomScaleNormal="80" workbookViewId="0"/>
  </sheetViews>
  <sheetFormatPr defaultRowHeight="15" x14ac:dyDescent="0.25"/>
  <cols>
    <col min="1" max="1" width="89.85546875" customWidth="1"/>
  </cols>
  <sheetData>
    <row r="1" spans="1:1" x14ac:dyDescent="0.25">
      <c r="A1" s="59"/>
    </row>
    <row r="2" spans="1:1" x14ac:dyDescent="0.25">
      <c r="A2" s="59" t="s">
        <v>66</v>
      </c>
    </row>
    <row r="3" spans="1:1" x14ac:dyDescent="0.25">
      <c r="A3" s="32"/>
    </row>
    <row r="4" spans="1:1" x14ac:dyDescent="0.25">
      <c r="A4" s="32"/>
    </row>
    <row r="5" spans="1:1" x14ac:dyDescent="0.25">
      <c r="A5" s="32"/>
    </row>
    <row r="6" spans="1:1" x14ac:dyDescent="0.25">
      <c r="A6" s="32"/>
    </row>
    <row r="7" spans="1:1" x14ac:dyDescent="0.25">
      <c r="A7" s="32"/>
    </row>
    <row r="8" spans="1:1" x14ac:dyDescent="0.25">
      <c r="A8" s="32"/>
    </row>
    <row r="9" spans="1:1" x14ac:dyDescent="0.25">
      <c r="A9" s="32"/>
    </row>
    <row r="10" spans="1:1" x14ac:dyDescent="0.25">
      <c r="A10" s="32"/>
    </row>
    <row r="11" spans="1:1" x14ac:dyDescent="0.25">
      <c r="A11" s="32"/>
    </row>
    <row r="12" spans="1:1" x14ac:dyDescent="0.25">
      <c r="A12" s="32"/>
    </row>
    <row r="13" spans="1:1" x14ac:dyDescent="0.25">
      <c r="A13" s="32"/>
    </row>
    <row r="14" spans="1:1" ht="36" x14ac:dyDescent="0.55000000000000004">
      <c r="A14" s="33" t="s">
        <v>29</v>
      </c>
    </row>
    <row r="15" spans="1:1" x14ac:dyDescent="0.25">
      <c r="A15" s="32"/>
    </row>
    <row r="16" spans="1:1" x14ac:dyDescent="0.25">
      <c r="A16" s="32"/>
    </row>
    <row r="17" spans="1:1" x14ac:dyDescent="0.25">
      <c r="A17" s="32"/>
    </row>
    <row r="18" spans="1:1" ht="18.75" x14ac:dyDescent="0.3">
      <c r="A18" s="34" t="s">
        <v>54</v>
      </c>
    </row>
    <row r="19" spans="1:1" x14ac:dyDescent="0.25">
      <c r="A19" s="32"/>
    </row>
    <row r="20" spans="1:1" ht="18.75" x14ac:dyDescent="0.3">
      <c r="A20" s="34" t="s">
        <v>35</v>
      </c>
    </row>
    <row r="21" spans="1:1" x14ac:dyDescent="0.25">
      <c r="A21" s="32"/>
    </row>
    <row r="22" spans="1:1" x14ac:dyDescent="0.25">
      <c r="A22" s="32"/>
    </row>
    <row r="23" spans="1:1" x14ac:dyDescent="0.25">
      <c r="A23" s="32"/>
    </row>
    <row r="24" spans="1:1" x14ac:dyDescent="0.25">
      <c r="A24" s="60" t="s">
        <v>30</v>
      </c>
    </row>
    <row r="25" spans="1:1" x14ac:dyDescent="0.25">
      <c r="A25" s="59"/>
    </row>
    <row r="26" spans="1:1" x14ac:dyDescent="0.25">
      <c r="A26" s="60" t="s">
        <v>57</v>
      </c>
    </row>
    <row r="27" spans="1:1" x14ac:dyDescent="0.25">
      <c r="A27" s="60" t="s">
        <v>47</v>
      </c>
    </row>
    <row r="28" spans="1:1" x14ac:dyDescent="0.25">
      <c r="A28" s="60" t="s">
        <v>37</v>
      </c>
    </row>
    <row r="29" spans="1:1" x14ac:dyDescent="0.25">
      <c r="A29" s="60" t="s">
        <v>48</v>
      </c>
    </row>
    <row r="30" spans="1:1" x14ac:dyDescent="0.25">
      <c r="A30" s="60" t="s">
        <v>40</v>
      </c>
    </row>
    <row r="31" spans="1:1" x14ac:dyDescent="0.25">
      <c r="A31" s="60" t="s">
        <v>41</v>
      </c>
    </row>
    <row r="32" spans="1:1" x14ac:dyDescent="0.25">
      <c r="A32" s="60" t="s">
        <v>38</v>
      </c>
    </row>
    <row r="33" spans="1:1" x14ac:dyDescent="0.25">
      <c r="A33" s="60" t="s">
        <v>39</v>
      </c>
    </row>
    <row r="34" spans="1:1" x14ac:dyDescent="0.25">
      <c r="A34" s="60" t="s">
        <v>45</v>
      </c>
    </row>
    <row r="35" spans="1:1" x14ac:dyDescent="0.25">
      <c r="A35" s="60" t="s">
        <v>44</v>
      </c>
    </row>
    <row r="36" spans="1:1" x14ac:dyDescent="0.25">
      <c r="A36" s="60" t="s">
        <v>42</v>
      </c>
    </row>
    <row r="37" spans="1:1" x14ac:dyDescent="0.25">
      <c r="A37" s="60" t="s">
        <v>49</v>
      </c>
    </row>
    <row r="38" spans="1:1" x14ac:dyDescent="0.25">
      <c r="A38" s="60" t="s">
        <v>43</v>
      </c>
    </row>
    <row r="39" spans="1:1" x14ac:dyDescent="0.25">
      <c r="A39" s="60" t="s">
        <v>50</v>
      </c>
    </row>
    <row r="40" spans="1:1" x14ac:dyDescent="0.25">
      <c r="A40" s="60" t="s">
        <v>46</v>
      </c>
    </row>
    <row r="41" spans="1:1" x14ac:dyDescent="0.25">
      <c r="A41" s="32"/>
    </row>
    <row r="42" spans="1:1" x14ac:dyDescent="0.25">
      <c r="A42" s="65"/>
    </row>
    <row r="44" spans="1:1" x14ac:dyDescent="0.25">
      <c r="A44" s="32"/>
    </row>
    <row r="45" spans="1:1" x14ac:dyDescent="0.25">
      <c r="A45" s="35" t="s">
        <v>24</v>
      </c>
    </row>
    <row r="46" spans="1:1" x14ac:dyDescent="0.25">
      <c r="A46" s="32" t="s">
        <v>58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R15" sqref="R15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4"/>
  <sheetViews>
    <sheetView workbookViewId="0">
      <selection activeCell="Q8" sqref="Q8"/>
    </sheetView>
  </sheetViews>
  <sheetFormatPr defaultRowHeight="15" x14ac:dyDescent="0.25"/>
  <sheetData>
    <row r="34" spans="1:1" x14ac:dyDescent="0.25">
      <c r="A34" s="54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4"/>
  <sheetViews>
    <sheetView workbookViewId="0">
      <selection activeCell="P6" sqref="P6"/>
    </sheetView>
  </sheetViews>
  <sheetFormatPr defaultRowHeight="15" x14ac:dyDescent="0.25"/>
  <sheetData>
    <row r="34" spans="1:1" x14ac:dyDescent="0.25">
      <c r="A34" s="54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Q12" sqref="Q1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S14" sqref="S14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O2" sqref="O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Q15" sqref="Q15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N35" sqref="N35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O1" sqref="O1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U15" sqref="U15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R27" sqref="R27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Q14" sqref="Q14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M37" sqref="M37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4"/>
  <sheetViews>
    <sheetView workbookViewId="0">
      <selection activeCell="P7" sqref="P7"/>
    </sheetView>
  </sheetViews>
  <sheetFormatPr defaultRowHeight="15" x14ac:dyDescent="0.25"/>
  <sheetData>
    <row r="34" spans="1:1" x14ac:dyDescent="0.25">
      <c r="A34" s="54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4"/>
  <sheetViews>
    <sheetView workbookViewId="0">
      <selection activeCell="P6" sqref="P6"/>
    </sheetView>
  </sheetViews>
  <sheetFormatPr defaultRowHeight="15" x14ac:dyDescent="0.25"/>
  <sheetData>
    <row r="34" spans="1:1" x14ac:dyDescent="0.25">
      <c r="A34" s="54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AE40"/>
  <sheetViews>
    <sheetView zoomScaleNormal="100" workbookViewId="0">
      <selection activeCell="V10" sqref="V10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6" t="s">
        <v>63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tr">
        <f>'KN 2017'!A6</f>
        <v>65-51-H/01 Kuchař - číšník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51</v>
      </c>
      <c r="B7" s="52">
        <f>IF(ISNUMBER('KN 2017'!B6),'KN 2017'!B6,"")</f>
        <v>19571.471687664405</v>
      </c>
      <c r="C7" s="52">
        <f>IF(ISNUMBER('KN 2017'!C6),'KN 2017'!C6,"")</f>
        <v>19991.239852517985</v>
      </c>
      <c r="D7" s="52">
        <f>IF(ISNUMBER('KN 2017'!D6),'KN 2017'!D6,"")</f>
        <v>18086.314744883079</v>
      </c>
      <c r="E7" s="52">
        <f>IF(ISNUMBER('KN 2017'!E6),'KN 2017'!E6,"")</f>
        <v>18495.796490170971</v>
      </c>
      <c r="F7" s="52">
        <f>IF(ISNUMBER('KN 2017'!F6),'KN 2017'!F6,"")</f>
        <v>19791.694872637949</v>
      </c>
      <c r="G7" s="52">
        <f>IF(ISNUMBER('KN 2017'!G6),'KN 2017'!G6,"")</f>
        <v>17030.829472777132</v>
      </c>
      <c r="H7" s="52">
        <f>IF(ISNUMBER('KN 2017'!H6),'KN 2017'!H6,"")</f>
        <v>17745.999262533329</v>
      </c>
      <c r="I7" s="52">
        <f>IF(ISNUMBER('KN 2017'!I6),'KN 2017'!I6,"")</f>
        <v>18944.231627711099</v>
      </c>
      <c r="J7" s="52">
        <f>IF(ISNUMBER('KN 2017'!J6),'KN 2017'!J6,"")</f>
        <v>20263.978530694396</v>
      </c>
      <c r="K7" s="52">
        <f>IF(ISNUMBER('KN 2017'!K6),'KN 2017'!K6,"")</f>
        <v>19137.968187461694</v>
      </c>
      <c r="L7" s="52">
        <f>IF(ISNUMBER('KN 2017'!L6),'KN 2017'!L6,"")</f>
        <v>19295.265524322152</v>
      </c>
      <c r="M7" s="52">
        <f>IF(ISNUMBER('KN 2017'!M6),'KN 2017'!M6,"")</f>
        <v>18996.766763180898</v>
      </c>
      <c r="N7" s="52">
        <f>IF(ISNUMBER('KN 2017'!N6),'KN 2017'!N6,"")</f>
        <v>20500.65306122449</v>
      </c>
      <c r="O7" s="52">
        <f>IF(ISNUMBER('KN 2017'!O6),'KN 2017'!O6,"")</f>
        <v>17465.151419870093</v>
      </c>
      <c r="P7" s="46">
        <f>IF(ISNUMBER('KN 2017'!P6),'KN 2017'!P6,"")</f>
        <v>18951.240106974979</v>
      </c>
    </row>
    <row r="8" spans="1:31" s="39" customFormat="1" x14ac:dyDescent="0.25">
      <c r="A8" s="42" t="s">
        <v>52</v>
      </c>
      <c r="B8" s="38">
        <f>IF(ISNUMBER('KN 2017'!R6),'KN 2017'!R6,"")</f>
        <v>790</v>
      </c>
      <c r="C8" s="38">
        <f>IF(ISNUMBER('KN 2017'!S6),'KN 2017'!S6,"")</f>
        <v>610.78499999999997</v>
      </c>
      <c r="D8" s="38">
        <f>IF(ISNUMBER('KN 2017'!T6),'KN 2017'!T6,"")</f>
        <v>700</v>
      </c>
      <c r="E8" s="38">
        <f>IF(ISNUMBER('KN 2017'!U6),'KN 2017'!U6,"")</f>
        <v>517</v>
      </c>
      <c r="F8" s="38">
        <f>IF(ISNUMBER('KN 2017'!V6),'KN 2017'!V6,"")</f>
        <v>770</v>
      </c>
      <c r="G8" s="38">
        <f>IF(ISNUMBER('KN 2017'!W6),'KN 2017'!W6,"")</f>
        <v>402</v>
      </c>
      <c r="H8" s="38">
        <f>IF(ISNUMBER('KN 2017'!X6),'KN 2017'!X6,"")</f>
        <v>700</v>
      </c>
      <c r="I8" s="38">
        <f>IF(ISNUMBER('KN 2017'!Y6),'KN 2017'!Y6,"")</f>
        <v>722</v>
      </c>
      <c r="J8" s="38">
        <f>IF(ISNUMBER('KN 2017'!Z6),'KN 2017'!Z6,"")</f>
        <v>683</v>
      </c>
      <c r="K8" s="38">
        <f>IF(ISNUMBER('KN 2017'!AA6),'KN 2017'!AA6,"")</f>
        <v>594</v>
      </c>
      <c r="L8" s="38">
        <f>IF(ISNUMBER('KN 2017'!AB6),'KN 2017'!AB6,"")</f>
        <v>418</v>
      </c>
      <c r="M8" s="38">
        <f>IF(ISNUMBER('KN 2017'!AC6),'KN 2017'!AC6,"")</f>
        <v>715</v>
      </c>
      <c r="N8" s="38">
        <f>IF(ISNUMBER('KN 2017'!AD6),'KN 2017'!AD6,"")</f>
        <v>542</v>
      </c>
      <c r="O8" s="38">
        <f>IF(ISNUMBER('KN 2017'!AE6),'KN 2017'!AE6,"")</f>
        <v>325</v>
      </c>
      <c r="P8" s="47">
        <f>IF(ISNUMBER('KN 2017'!AF6),'KN 2017'!AF6,"")</f>
        <v>606.34178571428572</v>
      </c>
    </row>
    <row r="9" spans="1:31" x14ac:dyDescent="0.25">
      <c r="A9" s="43" t="s">
        <v>25</v>
      </c>
      <c r="B9" s="37">
        <f>IF(ISNUMBER('KN 2017'!BN6),'KN 2017'!BN6,"")</f>
        <v>23.3</v>
      </c>
      <c r="C9" s="37">
        <f>IF(ISNUMBER('KN 2017'!BO6),'KN 2017'!BO6,"")</f>
        <v>23.19961333977767</v>
      </c>
      <c r="D9" s="37">
        <f>IF(ISNUMBER('KN 2017'!BP6),'KN 2017'!BP6,"")</f>
        <v>23.420805557520001</v>
      </c>
      <c r="E9" s="37">
        <f>IF(ISNUMBER('KN 2017'!BQ6),'KN 2017'!BQ6,"")</f>
        <v>24.14</v>
      </c>
      <c r="F9" s="37">
        <f>IF(ISNUMBER('KN 2017'!BR6),'KN 2017'!BR6,"")</f>
        <v>20.82</v>
      </c>
      <c r="G9" s="37">
        <f>IF(ISNUMBER('KN 2017'!BS6),'KN 2017'!BS6,"")</f>
        <v>22.97</v>
      </c>
      <c r="H9" s="37">
        <f>IF(ISNUMBER('KN 2017'!BT6),'KN 2017'!BT6,"")</f>
        <v>25.902586986552095</v>
      </c>
      <c r="I9" s="37">
        <f>IF(ISNUMBER('KN 2017'!BU6),'KN 2017'!BU6,"")</f>
        <v>22.5</v>
      </c>
      <c r="J9" s="37">
        <f>IF(ISNUMBER('KN 2017'!BV6),'KN 2017'!BV6,"")</f>
        <v>21.68</v>
      </c>
      <c r="K9" s="37">
        <f>IF(ISNUMBER('KN 2017'!BW6),'KN 2017'!BW6,"")</f>
        <v>22.481999999999999</v>
      </c>
      <c r="L9" s="37">
        <f>IF(ISNUMBER('KN 2017'!BX6),'KN 2017'!BX6,"")</f>
        <v>23.031406698564595</v>
      </c>
      <c r="M9" s="37">
        <f>IF(ISNUMBER('KN 2017'!BY6),'KN 2017'!BY6,"")</f>
        <v>23.91</v>
      </c>
      <c r="N9" s="37">
        <f>IF(ISNUMBER('KN 2017'!BZ6),'KN 2017'!BZ6,"")</f>
        <v>21</v>
      </c>
      <c r="O9" s="37">
        <f>IF(ISNUMBER('KN 2017'!CA6),'KN 2017'!CA6,"")</f>
        <v>25.12</v>
      </c>
      <c r="P9" s="48">
        <f>IF(ISNUMBER('KN 2017'!CB6),'KN 2017'!CB6,"")</f>
        <v>23.105458041601029</v>
      </c>
    </row>
    <row r="10" spans="1:31" s="39" customFormat="1" x14ac:dyDescent="0.25">
      <c r="A10" s="42" t="s">
        <v>26</v>
      </c>
      <c r="B10" s="3">
        <f>IF(ISNUMBER('KN 2017'!CD6),'KN 2017'!CD6,"")</f>
        <v>31000</v>
      </c>
      <c r="C10" s="3">
        <f>IF(ISNUMBER('KN 2017'!CE6),'KN 2017'!CE6,"")</f>
        <v>31938</v>
      </c>
      <c r="D10" s="3">
        <f>IF(ISNUMBER('KN 2017'!CF6),'KN 2017'!CF6,"")</f>
        <v>30048</v>
      </c>
      <c r="E10" s="3">
        <f>IF(ISNUMBER('KN 2017'!CG6),'KN 2017'!CG6,"")</f>
        <v>31123</v>
      </c>
      <c r="F10" s="3">
        <f>IF(ISNUMBER('KN 2017'!CH6),'KN 2017'!CH6,"")</f>
        <v>28400</v>
      </c>
      <c r="G10" s="3">
        <f>IF(ISNUMBER('KN 2017'!CI6),'KN 2017'!CI6,"")</f>
        <v>28851</v>
      </c>
      <c r="H10" s="3">
        <f>IF(ISNUMBER('KN 2017'!CJ6),'KN 2017'!CJ6,"")</f>
        <v>30820</v>
      </c>
      <c r="I10" s="3">
        <f>IF(ISNUMBER('KN 2017'!CK6),'KN 2017'!CK6,"")</f>
        <v>29770</v>
      </c>
      <c r="J10" s="3">
        <f>IF(ISNUMBER('KN 2017'!CL6),'KN 2017'!CL6,"")</f>
        <v>29446</v>
      </c>
      <c r="K10" s="3">
        <f>IF(ISNUMBER('KN 2017'!CM6),'KN 2017'!CM6,"")</f>
        <v>29999</v>
      </c>
      <c r="L10" s="3">
        <f>IF(ISNUMBER('KN 2017'!CN6),'KN 2017'!CN6,"")</f>
        <v>30457</v>
      </c>
      <c r="M10" s="3">
        <f>IF(ISNUMBER('KN 2017'!CO6),'KN 2017'!CO6,"")</f>
        <v>31500</v>
      </c>
      <c r="N10" s="3">
        <f>IF(ISNUMBER('KN 2017'!CP6),'KN 2017'!CP6,"")</f>
        <v>28569</v>
      </c>
      <c r="O10" s="3">
        <f>IF(ISNUMBER('KN 2017'!CQ6),'KN 2017'!CQ6,"")</f>
        <v>30640</v>
      </c>
      <c r="P10" s="49">
        <f>IF(ISNUMBER('KN 2017'!CR6),'KN 2017'!CR6,"")</f>
        <v>30182.928571428572</v>
      </c>
    </row>
    <row r="11" spans="1:31" x14ac:dyDescent="0.25">
      <c r="A11" s="43" t="s">
        <v>27</v>
      </c>
      <c r="B11" s="37">
        <f>IF(ISNUMBER('KN 2017'!CT6),'KN 2017'!CT6,"")</f>
        <v>62</v>
      </c>
      <c r="C11" s="37">
        <f>IF(ISNUMBER('KN 2017'!CU6),'KN 2017'!CU6,"")</f>
        <v>62.55</v>
      </c>
      <c r="D11" s="37">
        <f>IF(ISNUMBER('KN 2017'!CV6),'KN 2017'!CV6,"")</f>
        <v>72.790990595495231</v>
      </c>
      <c r="E11" s="37">
        <f>IF(ISNUMBER('KN 2017'!CW6),'KN 2017'!CW6,"")</f>
        <v>66</v>
      </c>
      <c r="F11" s="37">
        <f>IF(ISNUMBER('KN 2017'!CX6),'KN 2017'!CX6,"")</f>
        <v>53.64</v>
      </c>
      <c r="G11" s="37">
        <f>IF(ISNUMBER('KN 2017'!CY6),'KN 2017'!CY6,"")</f>
        <v>97</v>
      </c>
      <c r="H11" s="37">
        <f>IF(ISNUMBER('KN 2017'!CZ6),'KN 2017'!CZ6,"")</f>
        <v>63.981291527999986</v>
      </c>
      <c r="I11" s="37">
        <f>IF(ISNUMBER('KN 2017'!DA6),'KN 2017'!DA6,"")</f>
        <v>63.32</v>
      </c>
      <c r="J11" s="37">
        <f>IF(ISNUMBER('KN 2017'!DB6),'KN 2017'!DB6,"")</f>
        <v>55</v>
      </c>
      <c r="K11" s="37">
        <f>IF(ISNUMBER('KN 2017'!DC6),'KN 2017'!DC6,"")</f>
        <v>60.72</v>
      </c>
      <c r="L11" s="37">
        <f>IF(ISNUMBER('KN 2017'!DD6),'KN 2017'!DD6,"")</f>
        <v>61.84</v>
      </c>
      <c r="M11" s="37">
        <f>IF(ISNUMBER('KN 2017'!DE6),'KN 2017'!DE6,"")</f>
        <v>62.309999999999995</v>
      </c>
      <c r="N11" s="37">
        <f>IF(ISNUMBER('KN 2017'!DF6),'KN 2017'!DF6,"")</f>
        <v>49</v>
      </c>
      <c r="O11" s="37">
        <f>IF(ISNUMBER('KN 2017'!DG6),'KN 2017'!DG6,"")</f>
        <v>70.900000000000006</v>
      </c>
      <c r="P11" s="48">
        <f>IF(ISNUMBER('KN 2017'!DH6),'KN 2017'!DH6,"")</f>
        <v>64.360877294535371</v>
      </c>
    </row>
    <row r="12" spans="1:31" s="39" customFormat="1" ht="15.75" thickBot="1" x14ac:dyDescent="0.3">
      <c r="A12" s="44" t="s">
        <v>28</v>
      </c>
      <c r="B12" s="40">
        <f>IF(ISNUMBER('KN 2017'!DJ6),'KN 2017'!DJ6,"")</f>
        <v>18630</v>
      </c>
      <c r="C12" s="40">
        <f>IF(ISNUMBER('KN 2017'!DK6),'KN 2017'!DK6,"")</f>
        <v>18094.2</v>
      </c>
      <c r="D12" s="40">
        <f>IF(ISNUMBER('KN 2017'!DL6),'KN 2017'!DL6,"")</f>
        <v>16322</v>
      </c>
      <c r="E12" s="40">
        <f>IF(ISNUMBER('KN 2017'!DM6),'KN 2017'!DM6,"")</f>
        <v>16635</v>
      </c>
      <c r="F12" s="40">
        <f>IF(ISNUMBER('KN 2017'!DN6),'KN 2017'!DN6,"")</f>
        <v>15300</v>
      </c>
      <c r="G12" s="40">
        <f>IF(ISNUMBER('KN 2017'!DO6),'KN 2017'!DO6,"")</f>
        <v>15831</v>
      </c>
      <c r="H12" s="40">
        <f>IF(ISNUMBER('KN 2017'!DP6),'KN 2017'!DP6,"")</f>
        <v>18490</v>
      </c>
      <c r="I12" s="40">
        <f>IF(ISNUMBER('KN 2017'!DQ6),'KN 2017'!DQ6,"")</f>
        <v>16183</v>
      </c>
      <c r="J12" s="40">
        <f>IF(ISNUMBER('KN 2017'!DR6),'KN 2017'!DR6,"")</f>
        <v>18175</v>
      </c>
      <c r="K12" s="40">
        <f>IF(ISNUMBER('KN 2017'!DS6),'KN 2017'!DS6,"")</f>
        <v>15816</v>
      </c>
      <c r="L12" s="40">
        <f>IF(ISNUMBER('KN 2017'!DT6),'KN 2017'!DT6,"")</f>
        <v>17657</v>
      </c>
      <c r="M12" s="40">
        <f>IF(ISNUMBER('KN 2017'!DU6),'KN 2017'!DU6,"")</f>
        <v>16551</v>
      </c>
      <c r="N12" s="40">
        <f>IF(ISNUMBER('KN 2017'!DV6),'KN 2017'!DV6,"")</f>
        <v>17050</v>
      </c>
      <c r="O12" s="40">
        <f>IF(ISNUMBER('KN 2017'!DW6),'KN 2017'!DW6,"")</f>
        <v>16710</v>
      </c>
      <c r="P12" s="50">
        <f>IF(ISNUMBER('KN 2017'!DX6),'KN 2017'!DX6,"")</f>
        <v>16960.3</v>
      </c>
    </row>
    <row r="13" spans="1:31" s="41" customFormat="1" ht="19.5" thickBot="1" x14ac:dyDescent="0.35">
      <c r="A13" s="98" t="str">
        <f>'KN 2017'!A7</f>
        <v>23-68-H/01 Mechanik opravář motorových vozidel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51</v>
      </c>
      <c r="B14" s="52">
        <f>IF(ISNUMBER('KN 2017'!B7),'KN 2017'!B7,"")</f>
        <v>19921.595925297115</v>
      </c>
      <c r="C14" s="52">
        <f>IF(ISNUMBER('KN 2017'!C7),'KN 2017'!C7,"")</f>
        <v>23618.757892517988</v>
      </c>
      <c r="D14" s="52">
        <f>IF(ISNUMBER('KN 2017'!D7),'KN 2017'!D7,"")</f>
        <v>18086.314744883079</v>
      </c>
      <c r="E14" s="52">
        <f>IF(ISNUMBER('KN 2017'!E7),'KN 2017'!E7,"")</f>
        <v>19840.214072285213</v>
      </c>
      <c r="F14" s="52">
        <f>IF(ISNUMBER('KN 2017'!F7),'KN 2017'!F7,"")</f>
        <v>18208.03917701594</v>
      </c>
      <c r="G14" s="52">
        <f>IF(ISNUMBER('KN 2017'!G7),'KN 2017'!G7,"")</f>
        <v>17030.829472777132</v>
      </c>
      <c r="H14" s="52">
        <f>IF(ISNUMBER('KN 2017'!H7),'KN 2017'!H7,"")</f>
        <v>18828.325343860779</v>
      </c>
      <c r="I14" s="52">
        <f>IF(ISNUMBER('KN 2017'!I7),'KN 2017'!I7,"")</f>
        <v>19015.112580092049</v>
      </c>
      <c r="J14" s="52">
        <f>IF(ISNUMBER('KN 2017'!J7),'KN 2017'!J7,"")</f>
        <v>20263.978530694396</v>
      </c>
      <c r="K14" s="52">
        <f>IF(ISNUMBER('KN 2017'!K7),'KN 2017'!K7,"")</f>
        <v>19389.719891526674</v>
      </c>
      <c r="L14" s="52">
        <f>IF(ISNUMBER('KN 2017'!L7),'KN 2017'!L7,"")</f>
        <v>19595.64927513359</v>
      </c>
      <c r="M14" s="52">
        <f>IF(ISNUMBER('KN 2017'!M7),'KN 2017'!M7,"")</f>
        <v>19586.61426615436</v>
      </c>
      <c r="N14" s="52">
        <f>IF(ISNUMBER('KN 2017'!N7),'KN 2017'!N7,"")</f>
        <v>17112.415864458992</v>
      </c>
      <c r="O14" s="52">
        <f>IF(ISNUMBER('KN 2017'!O7),'KN 2017'!O7,"")</f>
        <v>20336.780173282288</v>
      </c>
      <c r="P14" s="46">
        <f>IF(ISNUMBER('KN 2017'!P7),'KN 2017'!P7,"")</f>
        <v>19345.310514998542</v>
      </c>
    </row>
    <row r="15" spans="1:31" s="39" customFormat="1" x14ac:dyDescent="0.25">
      <c r="A15" s="42" t="s">
        <v>52</v>
      </c>
      <c r="B15" s="38">
        <f>IF(ISNUMBER('KN 2017'!R7),'KN 2017'!R7,"")</f>
        <v>3090</v>
      </c>
      <c r="C15" s="38">
        <f>IF(ISNUMBER('KN 2017'!S7),'KN 2017'!S7,"")</f>
        <v>2462.3676</v>
      </c>
      <c r="D15" s="38">
        <f>IF(ISNUMBER('KN 2017'!T7),'KN 2017'!T7,"")</f>
        <v>700</v>
      </c>
      <c r="E15" s="38">
        <f>IF(ISNUMBER('KN 2017'!U7),'KN 2017'!U7,"")</f>
        <v>517</v>
      </c>
      <c r="F15" s="38">
        <f>IF(ISNUMBER('KN 2017'!V7),'KN 2017'!V7,"")</f>
        <v>770</v>
      </c>
      <c r="G15" s="38">
        <f>IF(ISNUMBER('KN 2017'!W7),'KN 2017'!W7,"")</f>
        <v>402</v>
      </c>
      <c r="H15" s="38">
        <f>IF(ISNUMBER('KN 2017'!X7),'KN 2017'!X7,"")</f>
        <v>700</v>
      </c>
      <c r="I15" s="38">
        <f>IF(ISNUMBER('KN 2017'!Y7),'KN 2017'!Y7,"")</f>
        <v>722.3</v>
      </c>
      <c r="J15" s="38">
        <f>IF(ISNUMBER('KN 2017'!Z7),'KN 2017'!Z7,"")</f>
        <v>683</v>
      </c>
      <c r="K15" s="38">
        <f>IF(ISNUMBER('KN 2017'!AA7),'KN 2017'!AA7,"")</f>
        <v>596</v>
      </c>
      <c r="L15" s="38">
        <f>IF(ISNUMBER('KN 2017'!AB7),'KN 2017'!AB7,"")</f>
        <v>418</v>
      </c>
      <c r="M15" s="38">
        <f>IF(ISNUMBER('KN 2017'!AC7),'KN 2017'!AC7,"")</f>
        <v>715</v>
      </c>
      <c r="N15" s="38">
        <f>IF(ISNUMBER('KN 2017'!AD7),'KN 2017'!AD7,"")</f>
        <v>2463</v>
      </c>
      <c r="O15" s="38">
        <f>IF(ISNUMBER('KN 2017'!AE7),'KN 2017'!AE7,"")</f>
        <v>325</v>
      </c>
      <c r="P15" s="47">
        <f>IF(ISNUMBER('KN 2017'!AF7),'KN 2017'!AF7,"")</f>
        <v>1040.2619714285713</v>
      </c>
    </row>
    <row r="16" spans="1:31" x14ac:dyDescent="0.25">
      <c r="A16" s="43" t="s">
        <v>25</v>
      </c>
      <c r="B16" s="37">
        <f>IF(ISNUMBER('KN 2017'!BN7),'KN 2017'!BN7,"")</f>
        <v>22.8</v>
      </c>
      <c r="C16" s="37">
        <f>IF(ISNUMBER('KN 2017'!BO7),'KN 2017'!BO7,"")</f>
        <v>19.022557582867016</v>
      </c>
      <c r="D16" s="37">
        <f>IF(ISNUMBER('KN 2017'!BP7),'KN 2017'!BP7,"")</f>
        <v>23.420805557520001</v>
      </c>
      <c r="E16" s="37">
        <f>IF(ISNUMBER('KN 2017'!BQ7),'KN 2017'!BQ7,"")</f>
        <v>22.21</v>
      </c>
      <c r="F16" s="37">
        <f>IF(ISNUMBER('KN 2017'!BR7),'KN 2017'!BR7,"")</f>
        <v>22.24</v>
      </c>
      <c r="G16" s="37">
        <f>IF(ISNUMBER('KN 2017'!BS7),'KN 2017'!BS7,"")</f>
        <v>22.97</v>
      </c>
      <c r="H16" s="37">
        <f>IF(ISNUMBER('KN 2017'!BT7),'KN 2017'!BT7,"")</f>
        <v>24.077440593954606</v>
      </c>
      <c r="I16" s="37">
        <f>IF(ISNUMBER('KN 2017'!BU7),'KN 2017'!BU7,"")</f>
        <v>22.4</v>
      </c>
      <c r="J16" s="37">
        <f>IF(ISNUMBER('KN 2017'!BV7),'KN 2017'!BV7,"")</f>
        <v>21.68</v>
      </c>
      <c r="K16" s="37">
        <f>IF(ISNUMBER('KN 2017'!BW7),'KN 2017'!BW7,"")</f>
        <v>22.134</v>
      </c>
      <c r="L16" s="37">
        <f>IF(ISNUMBER('KN 2017'!BX7),'KN 2017'!BX7,"")</f>
        <v>22.603543378995436</v>
      </c>
      <c r="M16" s="37">
        <f>IF(ISNUMBER('KN 2017'!BY7),'KN 2017'!BY7,"")</f>
        <v>23.05</v>
      </c>
      <c r="N16" s="37">
        <f>IF(ISNUMBER('KN 2017'!BZ7),'KN 2017'!BZ7,"")</f>
        <v>26.5</v>
      </c>
      <c r="O16" s="37">
        <f>IF(ISNUMBER('KN 2017'!CA7),'KN 2017'!CA7,"")</f>
        <v>21</v>
      </c>
      <c r="P16" s="48">
        <f>IF(ISNUMBER('KN 2017'!CB7),'KN 2017'!CB7,"")</f>
        <v>22.579167650952648</v>
      </c>
    </row>
    <row r="17" spans="1:16" s="39" customFormat="1" x14ac:dyDescent="0.25">
      <c r="A17" s="42" t="s">
        <v>26</v>
      </c>
      <c r="B17" s="3">
        <f>IF(ISNUMBER('KN 2017'!CD7),'KN 2017'!CD7,"")</f>
        <v>31000</v>
      </c>
      <c r="C17" s="3">
        <f>IF(ISNUMBER('KN 2017'!CE7),'KN 2017'!CE7,"")</f>
        <v>31938</v>
      </c>
      <c r="D17" s="3">
        <f>IF(ISNUMBER('KN 2017'!CF7),'KN 2017'!CF7,"")</f>
        <v>30048</v>
      </c>
      <c r="E17" s="3">
        <f>IF(ISNUMBER('KN 2017'!CG7),'KN 2017'!CG7,"")</f>
        <v>31123</v>
      </c>
      <c r="F17" s="3">
        <f>IF(ISNUMBER('KN 2017'!CH7),'KN 2017'!CH7,"")</f>
        <v>28400</v>
      </c>
      <c r="G17" s="3">
        <f>IF(ISNUMBER('KN 2017'!CI7),'KN 2017'!CI7,"")</f>
        <v>28851</v>
      </c>
      <c r="H17" s="3">
        <f>IF(ISNUMBER('KN 2017'!CJ7),'KN 2017'!CJ7,"")</f>
        <v>30820</v>
      </c>
      <c r="I17" s="3">
        <f>IF(ISNUMBER('KN 2017'!CK7),'KN 2017'!CK7,"")</f>
        <v>29770</v>
      </c>
      <c r="J17" s="3">
        <f>IF(ISNUMBER('KN 2017'!CL7),'KN 2017'!CL7,"")</f>
        <v>29446</v>
      </c>
      <c r="K17" s="3">
        <f>IF(ISNUMBER('KN 2017'!CM7),'KN 2017'!CM7,"")</f>
        <v>29999</v>
      </c>
      <c r="L17" s="3">
        <f>IF(ISNUMBER('KN 2017'!CN7),'KN 2017'!CN7,"")</f>
        <v>30457</v>
      </c>
      <c r="M17" s="3">
        <f>IF(ISNUMBER('KN 2017'!CO7),'KN 2017'!CO7,"")</f>
        <v>31500</v>
      </c>
      <c r="N17" s="3">
        <f>IF(ISNUMBER('KN 2017'!CP7),'KN 2017'!CP7,"")</f>
        <v>28569</v>
      </c>
      <c r="O17" s="3">
        <f>IF(ISNUMBER('KN 2017'!CQ7),'KN 2017'!CQ7,"")</f>
        <v>30640</v>
      </c>
      <c r="P17" s="49">
        <f>IF(ISNUMBER('KN 2017'!CR7),'KN 2017'!CR7,"")</f>
        <v>30182.928571428572</v>
      </c>
    </row>
    <row r="18" spans="1:16" x14ac:dyDescent="0.25">
      <c r="A18" s="43" t="s">
        <v>27</v>
      </c>
      <c r="B18" s="37">
        <f>IF(ISNUMBER('KN 2017'!CT7),'KN 2017'!CT7,"")</f>
        <v>62</v>
      </c>
      <c r="C18" s="37">
        <f>IF(ISNUMBER('KN 2017'!CU7),'KN 2017'!CU7,"")</f>
        <v>62.55</v>
      </c>
      <c r="D18" s="37">
        <f>IF(ISNUMBER('KN 2017'!CV7),'KN 2017'!CV7,"")</f>
        <v>72.790990595495231</v>
      </c>
      <c r="E18" s="37">
        <f>IF(ISNUMBER('KN 2017'!CW7),'KN 2017'!CW7,"")</f>
        <v>66</v>
      </c>
      <c r="F18" s="37">
        <f>IF(ISNUMBER('KN 2017'!CX7),'KN 2017'!CX7,"")</f>
        <v>63.655000000000001</v>
      </c>
      <c r="G18" s="37">
        <f>IF(ISNUMBER('KN 2017'!CY7),'KN 2017'!CY7,"")</f>
        <v>97</v>
      </c>
      <c r="H18" s="37">
        <f>IF(ISNUMBER('KN 2017'!CZ7),'KN 2017'!CZ7,"")</f>
        <v>63.981291527999986</v>
      </c>
      <c r="I18" s="37">
        <f>IF(ISNUMBER('KN 2017'!DA7),'KN 2017'!DA7,"")</f>
        <v>63.32</v>
      </c>
      <c r="J18" s="37">
        <f>IF(ISNUMBER('KN 2017'!DB7),'KN 2017'!DB7,"")</f>
        <v>55</v>
      </c>
      <c r="K18" s="37">
        <f>IF(ISNUMBER('KN 2017'!DC7),'KN 2017'!DC7,"")</f>
        <v>60.72</v>
      </c>
      <c r="L18" s="37">
        <f>IF(ISNUMBER('KN 2017'!DD7),'KN 2017'!DD7,"")</f>
        <v>61.84</v>
      </c>
      <c r="M18" s="37">
        <f>IF(ISNUMBER('KN 2017'!DE7),'KN 2017'!DE7,"")</f>
        <v>62.309999999999995</v>
      </c>
      <c r="N18" s="37">
        <f>IF(ISNUMBER('KN 2017'!DF7),'KN 2017'!DF7,"")</f>
        <v>49</v>
      </c>
      <c r="O18" s="37">
        <f>IF(ISNUMBER('KN 2017'!DG7),'KN 2017'!DG7,"")</f>
        <v>70.900000000000006</v>
      </c>
      <c r="P18" s="48">
        <f>IF(ISNUMBER('KN 2017'!DH7),'KN 2017'!DH7,"")</f>
        <v>65.076234437392515</v>
      </c>
    </row>
    <row r="19" spans="1:16" s="39" customFormat="1" ht="15.75" thickBot="1" x14ac:dyDescent="0.3">
      <c r="A19" s="44" t="s">
        <v>28</v>
      </c>
      <c r="B19" s="40">
        <f>IF(ISNUMBER('KN 2017'!DJ7),'KN 2017'!DJ7,"")</f>
        <v>18630</v>
      </c>
      <c r="C19" s="40">
        <f>IF(ISNUMBER('KN 2017'!DK7),'KN 2017'!DK7,"")</f>
        <v>18094.2</v>
      </c>
      <c r="D19" s="40">
        <f>IF(ISNUMBER('KN 2017'!DL7),'KN 2017'!DL7,"")</f>
        <v>16322</v>
      </c>
      <c r="E19" s="40">
        <f>IF(ISNUMBER('KN 2017'!DM7),'KN 2017'!DM7,"")</f>
        <v>16635</v>
      </c>
      <c r="F19" s="40">
        <f>IF(ISNUMBER('KN 2017'!DN7),'KN 2017'!DN7,"")</f>
        <v>15300</v>
      </c>
      <c r="G19" s="40">
        <f>IF(ISNUMBER('KN 2017'!DO7),'KN 2017'!DO7,"")</f>
        <v>15831</v>
      </c>
      <c r="H19" s="40">
        <f>IF(ISNUMBER('KN 2017'!DP7),'KN 2017'!DP7,"")</f>
        <v>18490</v>
      </c>
      <c r="I19" s="40">
        <f>IF(ISNUMBER('KN 2017'!DQ7),'KN 2017'!DQ7,"")</f>
        <v>16183</v>
      </c>
      <c r="J19" s="40">
        <f>IF(ISNUMBER('KN 2017'!DR7),'KN 2017'!DR7,"")</f>
        <v>18175</v>
      </c>
      <c r="K19" s="40">
        <f>IF(ISNUMBER('KN 2017'!DS7),'KN 2017'!DS7,"")</f>
        <v>15816</v>
      </c>
      <c r="L19" s="40">
        <f>IF(ISNUMBER('KN 2017'!DT7),'KN 2017'!DT7,"")</f>
        <v>17657</v>
      </c>
      <c r="M19" s="40">
        <f>IF(ISNUMBER('KN 2017'!DU7),'KN 2017'!DU7,"")</f>
        <v>16551</v>
      </c>
      <c r="N19" s="40">
        <f>IF(ISNUMBER('KN 2017'!DV7),'KN 2017'!DV7,"")</f>
        <v>17050</v>
      </c>
      <c r="O19" s="40">
        <f>IF(ISNUMBER('KN 2017'!DW7),'KN 2017'!DW7,"")</f>
        <v>16710</v>
      </c>
      <c r="P19" s="50">
        <f>IF(ISNUMBER('KN 2017'!DX7),'KN 2017'!DX7,"")</f>
        <v>16960.3</v>
      </c>
    </row>
    <row r="20" spans="1:16" s="41" customFormat="1" ht="19.5" thickBot="1" x14ac:dyDescent="0.35">
      <c r="A20" s="98" t="str">
        <f>'KN 2017'!A8</f>
        <v>69-51-H/01 Kadeřník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51</v>
      </c>
      <c r="B21" s="52">
        <f>IF(ISNUMBER('KN 2017'!B8),'KN 2017'!B8,"")</f>
        <v>19302.008983258471</v>
      </c>
      <c r="C21" s="52">
        <f>IF(ISNUMBER('KN 2017'!C8),'KN 2017'!C8,"")</f>
        <v>19908.640200017988</v>
      </c>
      <c r="D21" s="52">
        <f>IF(ISNUMBER('KN 2017'!D8),'KN 2017'!D8,"")</f>
        <v>18086.314744883079</v>
      </c>
      <c r="E21" s="52">
        <f>IF(ISNUMBER('KN 2017'!E8),'KN 2017'!E8,"")</f>
        <v>17350.437284234751</v>
      </c>
      <c r="F21" s="52">
        <f>IF(ISNUMBER('KN 2017'!F8),'KN 2017'!F8,"")</f>
        <v>17520.989259510996</v>
      </c>
      <c r="G21" s="52">
        <f>IF(ISNUMBER('KN 2017'!G8),'KN 2017'!G8,"")</f>
        <v>17030.829472777132</v>
      </c>
      <c r="H21" s="52">
        <f>IF(ISNUMBER('KN 2017'!H8),'KN 2017'!H8,"")</f>
        <v>17078.992482521542</v>
      </c>
      <c r="I21" s="52">
        <f>IF(ISNUMBER('KN 2017'!I8),'KN 2017'!I8,"")</f>
        <v>19015.112580092049</v>
      </c>
      <c r="J21" s="52">
        <f>IF(ISNUMBER('KN 2017'!J8),'KN 2017'!J8,"")</f>
        <v>20263.978530694396</v>
      </c>
      <c r="K21" s="52">
        <f>IF(ISNUMBER('KN 2017'!K8),'KN 2017'!K8,"")</f>
        <v>18246.155409282161</v>
      </c>
      <c r="L21" s="52">
        <f>IF(ISNUMBER('KN 2017'!L8),'KN 2017'!L8,"")</f>
        <v>18016.494496093328</v>
      </c>
      <c r="M21" s="52">
        <f>IF(ISNUMBER('KN 2017'!M8),'KN 2017'!M8,"")</f>
        <v>19083.192626357886</v>
      </c>
      <c r="N21" s="52">
        <f>IF(ISNUMBER('KN 2017'!N8),'KN 2017'!N8,"")</f>
        <v>18168.489795918365</v>
      </c>
      <c r="O21" s="52">
        <f>IF(ISNUMBER('KN 2017'!O8),'KN 2017'!O8,"")</f>
        <v>16208.121408466319</v>
      </c>
      <c r="P21" s="46">
        <f>IF(ISNUMBER('KN 2017'!P8),'KN 2017'!P8,"")</f>
        <v>18234.268376722037</v>
      </c>
    </row>
    <row r="22" spans="1:16" s="39" customFormat="1" x14ac:dyDescent="0.25">
      <c r="A22" s="42" t="s">
        <v>52</v>
      </c>
      <c r="B22" s="38">
        <f>IF(ISNUMBER('KN 2017'!R8),'KN 2017'!R8,"")</f>
        <v>790</v>
      </c>
      <c r="C22" s="38">
        <f>IF(ISNUMBER('KN 2017'!S8),'KN 2017'!S8,"")</f>
        <v>610.78499999999997</v>
      </c>
      <c r="D22" s="38">
        <f>IF(ISNUMBER('KN 2017'!T8),'KN 2017'!T8,"")</f>
        <v>700</v>
      </c>
      <c r="E22" s="38">
        <f>IF(ISNUMBER('KN 2017'!U8),'KN 2017'!U8,"")</f>
        <v>517</v>
      </c>
      <c r="F22" s="38">
        <f>IF(ISNUMBER('KN 2017'!V8),'KN 2017'!V8,"")</f>
        <v>770</v>
      </c>
      <c r="G22" s="38">
        <f>IF(ISNUMBER('KN 2017'!W8),'KN 2017'!W8,"")</f>
        <v>402</v>
      </c>
      <c r="H22" s="38">
        <f>IF(ISNUMBER('KN 2017'!X8),'KN 2017'!X8,"")</f>
        <v>700</v>
      </c>
      <c r="I22" s="38">
        <f>IF(ISNUMBER('KN 2017'!Y8),'KN 2017'!Y8,"")</f>
        <v>722.3</v>
      </c>
      <c r="J22" s="38">
        <f>IF(ISNUMBER('KN 2017'!Z8),'KN 2017'!Z8,"")</f>
        <v>683</v>
      </c>
      <c r="K22" s="38">
        <f>IF(ISNUMBER('KN 2017'!AA8),'KN 2017'!AA8,"")</f>
        <v>589</v>
      </c>
      <c r="L22" s="38">
        <f>IF(ISNUMBER('KN 2017'!AB8),'KN 2017'!AB8,"")</f>
        <v>418</v>
      </c>
      <c r="M22" s="38">
        <f>IF(ISNUMBER('KN 2017'!AC8),'KN 2017'!AC8,"")</f>
        <v>715</v>
      </c>
      <c r="N22" s="38">
        <f>IF(ISNUMBER('KN 2017'!AD8),'KN 2017'!AD8,"")</f>
        <v>542</v>
      </c>
      <c r="O22" s="38">
        <f>IF(ISNUMBER('KN 2017'!AE8),'KN 2017'!AE8,"")</f>
        <v>325</v>
      </c>
      <c r="P22" s="47">
        <f>IF(ISNUMBER('KN 2017'!AF8),'KN 2017'!AF8,"")</f>
        <v>606.00607142857132</v>
      </c>
    </row>
    <row r="23" spans="1:16" x14ac:dyDescent="0.25">
      <c r="A23" s="43" t="s">
        <v>25</v>
      </c>
      <c r="B23" s="37">
        <f>IF(ISNUMBER('KN 2017'!BN8),'KN 2017'!BN8,"")</f>
        <v>23.7</v>
      </c>
      <c r="C23" s="37">
        <f>IF(ISNUMBER('KN 2017'!BO8),'KN 2017'!BO8,"")</f>
        <v>23.316194311334343</v>
      </c>
      <c r="D23" s="37">
        <f>IF(ISNUMBER('KN 2017'!BP8),'KN 2017'!BP8,"")</f>
        <v>23.420805557520001</v>
      </c>
      <c r="E23" s="37">
        <f>IF(ISNUMBER('KN 2017'!BQ8),'KN 2017'!BQ8,"")</f>
        <v>26.07</v>
      </c>
      <c r="F23" s="37">
        <f>IF(ISNUMBER('KN 2017'!BR8),'KN 2017'!BR8,"")</f>
        <v>23.14</v>
      </c>
      <c r="G23" s="37">
        <f>IF(ISNUMBER('KN 2017'!BS8),'KN 2017'!BS8,"")</f>
        <v>22.97</v>
      </c>
      <c r="H23" s="37">
        <f>IF(ISNUMBER('KN 2017'!BT8),'KN 2017'!BT8,"")</f>
        <v>27.171933062929618</v>
      </c>
      <c r="I23" s="37">
        <f>IF(ISNUMBER('KN 2017'!BU8),'KN 2017'!BU8,"")</f>
        <v>22.4</v>
      </c>
      <c r="J23" s="37">
        <f>IF(ISNUMBER('KN 2017'!BV8),'KN 2017'!BV8,"")</f>
        <v>21.68</v>
      </c>
      <c r="K23" s="37">
        <f>IF(ISNUMBER('KN 2017'!BW8),'KN 2017'!BW8,"")</f>
        <v>23.808</v>
      </c>
      <c r="L23" s="37">
        <f>IF(ISNUMBER('KN 2017'!BX8),'KN 2017'!BX8,"")</f>
        <v>25.050019138755982</v>
      </c>
      <c r="M23" s="37">
        <f>IF(ISNUMBER('KN 2017'!BY8),'KN 2017'!BY8,"")</f>
        <v>23.78</v>
      </c>
      <c r="N23" s="37">
        <f>IF(ISNUMBER('KN 2017'!BZ8),'KN 2017'!BZ8,"")</f>
        <v>24.5</v>
      </c>
      <c r="O23" s="37">
        <f>IF(ISNUMBER('KN 2017'!CA8),'KN 2017'!CA8,"")</f>
        <v>27.48</v>
      </c>
      <c r="P23" s="48">
        <f>IF(ISNUMBER('KN 2017'!CB8),'KN 2017'!CB8,"")</f>
        <v>24.177639433609993</v>
      </c>
    </row>
    <row r="24" spans="1:16" s="39" customFormat="1" x14ac:dyDescent="0.25">
      <c r="A24" s="42" t="s">
        <v>26</v>
      </c>
      <c r="B24" s="3">
        <f>IF(ISNUMBER('KN 2017'!CD8),'KN 2017'!CD8,"")</f>
        <v>31000</v>
      </c>
      <c r="C24" s="3">
        <f>IF(ISNUMBER('KN 2017'!CE8),'KN 2017'!CE8,"")</f>
        <v>31938</v>
      </c>
      <c r="D24" s="3">
        <f>IF(ISNUMBER('KN 2017'!CF8),'KN 2017'!CF8,"")</f>
        <v>30048</v>
      </c>
      <c r="E24" s="3">
        <f>IF(ISNUMBER('KN 2017'!CG8),'KN 2017'!CG8,"")</f>
        <v>31123</v>
      </c>
      <c r="F24" s="3">
        <f>IF(ISNUMBER('KN 2017'!CH8),'KN 2017'!CH8,"")</f>
        <v>28400</v>
      </c>
      <c r="G24" s="3">
        <f>IF(ISNUMBER('KN 2017'!CI8),'KN 2017'!CI8,"")</f>
        <v>28851</v>
      </c>
      <c r="H24" s="3">
        <f>IF(ISNUMBER('KN 2017'!CJ8),'KN 2017'!CJ8,"")</f>
        <v>30820</v>
      </c>
      <c r="I24" s="3">
        <f>IF(ISNUMBER('KN 2017'!CK8),'KN 2017'!CK8,"")</f>
        <v>29770</v>
      </c>
      <c r="J24" s="3">
        <f>IF(ISNUMBER('KN 2017'!CL8),'KN 2017'!CL8,"")</f>
        <v>29446</v>
      </c>
      <c r="K24" s="3">
        <f>IF(ISNUMBER('KN 2017'!CM8),'KN 2017'!CM8,"")</f>
        <v>29999</v>
      </c>
      <c r="L24" s="3">
        <f>IF(ISNUMBER('KN 2017'!CN8),'KN 2017'!CN8,"")</f>
        <v>30457</v>
      </c>
      <c r="M24" s="3">
        <f>IF(ISNUMBER('KN 2017'!CO8),'KN 2017'!CO8,"")</f>
        <v>31500</v>
      </c>
      <c r="N24" s="3">
        <f>IF(ISNUMBER('KN 2017'!CP8),'KN 2017'!CP8,"")</f>
        <v>28569</v>
      </c>
      <c r="O24" s="3">
        <f>IF(ISNUMBER('KN 2017'!CQ8),'KN 2017'!CQ8,"")</f>
        <v>30640</v>
      </c>
      <c r="P24" s="49">
        <f>IF(ISNUMBER('KN 2017'!CR8),'KN 2017'!CR8,"")</f>
        <v>30182.928571428572</v>
      </c>
    </row>
    <row r="25" spans="1:16" x14ac:dyDescent="0.25">
      <c r="A25" s="43" t="s">
        <v>27</v>
      </c>
      <c r="B25" s="37">
        <f>IF(ISNUMBER('KN 2017'!CT8),'KN 2017'!CT8,"")</f>
        <v>62</v>
      </c>
      <c r="C25" s="37">
        <f>IF(ISNUMBER('KN 2017'!CU8),'KN 2017'!CU8,"")</f>
        <v>62.55</v>
      </c>
      <c r="D25" s="37">
        <f>IF(ISNUMBER('KN 2017'!CV8),'KN 2017'!CV8,"")</f>
        <v>72.790990595495231</v>
      </c>
      <c r="E25" s="37">
        <f>IF(ISNUMBER('KN 2017'!CW8),'KN 2017'!CW8,"")</f>
        <v>66</v>
      </c>
      <c r="F25" s="37">
        <f>IF(ISNUMBER('KN 2017'!CX8),'KN 2017'!CX8,"")</f>
        <v>65.73</v>
      </c>
      <c r="G25" s="37">
        <f>IF(ISNUMBER('KN 2017'!CY8),'KN 2017'!CY8,"")</f>
        <v>97</v>
      </c>
      <c r="H25" s="37">
        <f>IF(ISNUMBER('KN 2017'!CZ8),'KN 2017'!CZ8,"")</f>
        <v>63.981291527999986</v>
      </c>
      <c r="I25" s="37">
        <f>IF(ISNUMBER('KN 2017'!DA8),'KN 2017'!DA8,"")</f>
        <v>63.32</v>
      </c>
      <c r="J25" s="37">
        <f>IF(ISNUMBER('KN 2017'!DB8),'KN 2017'!DB8,"")</f>
        <v>55</v>
      </c>
      <c r="K25" s="37">
        <f>IF(ISNUMBER('KN 2017'!DC8),'KN 2017'!DC8,"")</f>
        <v>60.72</v>
      </c>
      <c r="L25" s="37">
        <f>IF(ISNUMBER('KN 2017'!DD8),'KN 2017'!DD8,"")</f>
        <v>61.84</v>
      </c>
      <c r="M25" s="37">
        <f>IF(ISNUMBER('KN 2017'!DE8),'KN 2017'!DE8,"")</f>
        <v>62.309999999999995</v>
      </c>
      <c r="N25" s="37">
        <f>IF(ISNUMBER('KN 2017'!DF8),'KN 2017'!DF8,"")</f>
        <v>49</v>
      </c>
      <c r="O25" s="37">
        <f>IF(ISNUMBER('KN 2017'!DG8),'KN 2017'!DG8,"")</f>
        <v>70.900000000000006</v>
      </c>
      <c r="P25" s="48">
        <f>IF(ISNUMBER('KN 2017'!DH8),'KN 2017'!DH8,"")</f>
        <v>65.224448723106804</v>
      </c>
    </row>
    <row r="26" spans="1:16" s="39" customFormat="1" ht="15.75" thickBot="1" x14ac:dyDescent="0.3">
      <c r="A26" s="44" t="s">
        <v>28</v>
      </c>
      <c r="B26" s="40">
        <f>IF(ISNUMBER('KN 2017'!DJ8),'KN 2017'!DJ8,"")</f>
        <v>18630</v>
      </c>
      <c r="C26" s="40">
        <f>IF(ISNUMBER('KN 2017'!DK8),'KN 2017'!DK8,"")</f>
        <v>18094.2</v>
      </c>
      <c r="D26" s="40">
        <f>IF(ISNUMBER('KN 2017'!DL8),'KN 2017'!DL8,"")</f>
        <v>16322</v>
      </c>
      <c r="E26" s="40">
        <f>IF(ISNUMBER('KN 2017'!DM8),'KN 2017'!DM8,"")</f>
        <v>16635</v>
      </c>
      <c r="F26" s="40">
        <f>IF(ISNUMBER('KN 2017'!DN8),'KN 2017'!DN8,"")</f>
        <v>15300</v>
      </c>
      <c r="G26" s="40">
        <f>IF(ISNUMBER('KN 2017'!DO8),'KN 2017'!DO8,"")</f>
        <v>15831</v>
      </c>
      <c r="H26" s="40">
        <f>IF(ISNUMBER('KN 2017'!DP8),'KN 2017'!DP8,"")</f>
        <v>18490</v>
      </c>
      <c r="I26" s="40">
        <f>IF(ISNUMBER('KN 2017'!DQ8),'KN 2017'!DQ8,"")</f>
        <v>16183</v>
      </c>
      <c r="J26" s="40">
        <f>IF(ISNUMBER('KN 2017'!DR8),'KN 2017'!DR8,"")</f>
        <v>18175</v>
      </c>
      <c r="K26" s="40">
        <f>IF(ISNUMBER('KN 2017'!DS8),'KN 2017'!DS8,"")</f>
        <v>15816</v>
      </c>
      <c r="L26" s="40">
        <f>IF(ISNUMBER('KN 2017'!DT8),'KN 2017'!DT8,"")</f>
        <v>17657</v>
      </c>
      <c r="M26" s="40">
        <f>IF(ISNUMBER('KN 2017'!DU8),'KN 2017'!DU8,"")</f>
        <v>16551</v>
      </c>
      <c r="N26" s="40">
        <f>IF(ISNUMBER('KN 2017'!DV8),'KN 2017'!DV8,"")</f>
        <v>17050</v>
      </c>
      <c r="O26" s="40">
        <f>IF(ISNUMBER('KN 2017'!DW8),'KN 2017'!DW8,"")</f>
        <v>16710</v>
      </c>
      <c r="P26" s="50">
        <f>IF(ISNUMBER('KN 2017'!DX8),'KN 2017'!DX8,"")</f>
        <v>16960.3</v>
      </c>
    </row>
    <row r="27" spans="1:16" s="41" customFormat="1" ht="19.5" thickBot="1" x14ac:dyDescent="0.35">
      <c r="A27" s="98" t="str">
        <f>'KN 2017'!A9</f>
        <v>41-55-H/01 Opravář zemědělských strojů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51</v>
      </c>
      <c r="B28" s="52">
        <f>IF(ISNUMBER('KN 2017'!B9),'KN 2017'!B9,"")</f>
        <v>18727.757671125095</v>
      </c>
      <c r="C28" s="52">
        <f>IF(ISNUMBER('KN 2017'!C9),'KN 2017'!C9,"")</f>
        <v>25459.01093524526</v>
      </c>
      <c r="D28" s="52">
        <f>IF(ISNUMBER('KN 2017'!D9),'KN 2017'!D9,"")</f>
        <v>17081.986425592746</v>
      </c>
      <c r="E28" s="52">
        <f>IF(ISNUMBER('KN 2017'!E9),'KN 2017'!E9,"")</f>
        <v>19484.483753355504</v>
      </c>
      <c r="F28" s="52">
        <f>IF(ISNUMBER('KN 2017'!F9),'KN 2017'!F9,"")</f>
        <v>15235.89720400517</v>
      </c>
      <c r="G28" s="52">
        <f>IF(ISNUMBER('KN 2017'!G9),'KN 2017'!G9,"")</f>
        <v>16049.316717646616</v>
      </c>
      <c r="H28" s="52">
        <f>IF(ISNUMBER('KN 2017'!H9),'KN 2017'!H9,"")</f>
        <v>19127.604700800872</v>
      </c>
      <c r="I28" s="52">
        <f>IF(ISNUMBER('KN 2017'!I9),'KN 2017'!I9,"")</f>
        <v>19015.112580092049</v>
      </c>
      <c r="J28" s="52">
        <f>IF(ISNUMBER('KN 2017'!J9),'KN 2017'!J9,"")</f>
        <v>19202.711984005644</v>
      </c>
      <c r="K28" s="52">
        <f>IF(ISNUMBER('KN 2017'!K9),'KN 2017'!K9,"")</f>
        <v>17864.800772647654</v>
      </c>
      <c r="L28" s="52">
        <f>IF(ISNUMBER('KN 2017'!L9),'KN 2017'!L9,"")</f>
        <v>18126.190303242241</v>
      </c>
      <c r="M28" s="52">
        <f>IF(ISNUMBER('KN 2017'!M9),'KN 2017'!M9,"")</f>
        <v>18515.949098397818</v>
      </c>
      <c r="N28" s="52">
        <f>IF(ISNUMBER('KN 2017'!N9),'KN 2017'!N9,"")</f>
        <v>17361.202511773939</v>
      </c>
      <c r="O28" s="52">
        <f>IF(ISNUMBER('KN 2017'!O9),'KN 2017'!O9,"")</f>
        <v>22532.388809019543</v>
      </c>
      <c r="P28" s="46">
        <f>IF(ISNUMBER('KN 2017'!P9),'KN 2017'!P9,"")</f>
        <v>18841.743819067869</v>
      </c>
    </row>
    <row r="29" spans="1:16" s="39" customFormat="1" x14ac:dyDescent="0.25">
      <c r="A29" s="42" t="s">
        <v>52</v>
      </c>
      <c r="B29" s="38">
        <f>IF(ISNUMBER('KN 2017'!R9),'KN 2017'!R9,"")</f>
        <v>3600</v>
      </c>
      <c r="C29" s="38">
        <f>IF(ISNUMBER('KN 2017'!S9),'KN 2017'!S9,"")</f>
        <v>5316.2550000000001</v>
      </c>
      <c r="D29" s="38">
        <f>IF(ISNUMBER('KN 2017'!T9),'KN 2017'!T9,"")</f>
        <v>700</v>
      </c>
      <c r="E29" s="38">
        <f>IF(ISNUMBER('KN 2017'!U9),'KN 2017'!U9,"")</f>
        <v>517</v>
      </c>
      <c r="F29" s="38">
        <f>IF(ISNUMBER('KN 2017'!V9),'KN 2017'!V9,"")</f>
        <v>770</v>
      </c>
      <c r="G29" s="38">
        <f>IF(ISNUMBER('KN 2017'!W9),'KN 2017'!W9,"")</f>
        <v>397</v>
      </c>
      <c r="H29" s="38">
        <f>IF(ISNUMBER('KN 2017'!X9),'KN 2017'!X9,"")</f>
        <v>700</v>
      </c>
      <c r="I29" s="38">
        <f>IF(ISNUMBER('KN 2017'!Y9),'KN 2017'!Y9,"")</f>
        <v>722.3</v>
      </c>
      <c r="J29" s="38">
        <f>IF(ISNUMBER('KN 2017'!Z9),'KN 2017'!Z9,"")</f>
        <v>679</v>
      </c>
      <c r="K29" s="38">
        <f>IF(ISNUMBER('KN 2017'!AA9),'KN 2017'!AA9,"")</f>
        <v>587</v>
      </c>
      <c r="L29" s="38">
        <f>IF(ISNUMBER('KN 2017'!AB9),'KN 2017'!AB9,"")</f>
        <v>418</v>
      </c>
      <c r="M29" s="38">
        <f>IF(ISNUMBER('KN 2017'!AC9),'KN 2017'!AC9,"")</f>
        <v>715</v>
      </c>
      <c r="N29" s="38">
        <f>IF(ISNUMBER('KN 2017'!AD9),'KN 2017'!AD9,"")</f>
        <v>2955</v>
      </c>
      <c r="O29" s="38">
        <f>IF(ISNUMBER('KN 2017'!AE9),'KN 2017'!AE9,"")</f>
        <v>325</v>
      </c>
      <c r="P29" s="47">
        <f>IF(ISNUMBER('KN 2017'!AF9),'KN 2017'!AF9,"")</f>
        <v>1314.3967857142857</v>
      </c>
    </row>
    <row r="30" spans="1:16" x14ac:dyDescent="0.25">
      <c r="A30" s="43" t="s">
        <v>25</v>
      </c>
      <c r="B30" s="37">
        <f>IF(ISNUMBER('KN 2017'!BN9),'KN 2017'!BN9,"")</f>
        <v>24.6</v>
      </c>
      <c r="C30" s="37">
        <f>IF(ISNUMBER('KN 2017'!BO9),'KN 2017'!BO9,"")</f>
        <v>17.430471236751355</v>
      </c>
      <c r="D30" s="37">
        <f>IF(ISNUMBER('KN 2017'!BP9),'KN 2017'!BP9,"")</f>
        <v>25.055287436480004</v>
      </c>
      <c r="E30" s="37">
        <f>IF(ISNUMBER('KN 2017'!BQ9),'KN 2017'!BQ9,"")</f>
        <v>22.69</v>
      </c>
      <c r="F30" s="37">
        <f>IF(ISNUMBER('KN 2017'!BR9),'KN 2017'!BR9,"")</f>
        <v>26.11</v>
      </c>
      <c r="G30" s="37">
        <f>IF(ISNUMBER('KN 2017'!BS9),'KN 2017'!BS9,"")</f>
        <v>24.57</v>
      </c>
      <c r="H30" s="37">
        <f>IF(ISNUMBER('KN 2017'!BT9),'KN 2017'!BT9,"")</f>
        <v>23.617286594198358</v>
      </c>
      <c r="I30" s="37">
        <f>IF(ISNUMBER('KN 2017'!BU9),'KN 2017'!BU9,"")</f>
        <v>22.4</v>
      </c>
      <c r="J30" s="37">
        <f>IF(ISNUMBER('KN 2017'!BV9),'KN 2017'!BV9,"")</f>
        <v>23.19</v>
      </c>
      <c r="K30" s="37">
        <f>IF(ISNUMBER('KN 2017'!BW9),'KN 2017'!BW9,"")</f>
        <v>24.423999999999999</v>
      </c>
      <c r="L30" s="37">
        <f>IF(ISNUMBER('KN 2017'!BX9),'KN 2017'!BX9,"")</f>
        <v>24.86308666017527</v>
      </c>
      <c r="M30" s="37">
        <f>IF(ISNUMBER('KN 2017'!BY9),'KN 2017'!BY9,"")</f>
        <v>24.66</v>
      </c>
      <c r="N30" s="37">
        <f>IF(ISNUMBER('KN 2017'!BZ9),'KN 2017'!BZ9,"")</f>
        <v>26</v>
      </c>
      <c r="O30" s="37">
        <f>IF(ISNUMBER('KN 2017'!CA9),'KN 2017'!CA9,"")</f>
        <v>18.66</v>
      </c>
      <c r="P30" s="48">
        <f>IF(ISNUMBER('KN 2017'!CB9),'KN 2017'!CB9,"")</f>
        <v>23.447866566257499</v>
      </c>
    </row>
    <row r="31" spans="1:16" s="39" customFormat="1" x14ac:dyDescent="0.25">
      <c r="A31" s="42" t="s">
        <v>26</v>
      </c>
      <c r="B31" s="3">
        <f>IF(ISNUMBER('KN 2017'!CD9),'KN 2017'!CD9,"")</f>
        <v>31000</v>
      </c>
      <c r="C31" s="3">
        <f>IF(ISNUMBER('KN 2017'!CE9),'KN 2017'!CE9,"")</f>
        <v>31938</v>
      </c>
      <c r="D31" s="3">
        <f>IF(ISNUMBER('KN 2017'!CF9),'KN 2017'!CF9,"")</f>
        <v>30048</v>
      </c>
      <c r="E31" s="3">
        <f>IF(ISNUMBER('KN 2017'!CG9),'KN 2017'!CG9,"")</f>
        <v>31123</v>
      </c>
      <c r="F31" s="3">
        <f>IF(ISNUMBER('KN 2017'!CH9),'KN 2017'!CH9,"")</f>
        <v>28400</v>
      </c>
      <c r="G31" s="3">
        <f>IF(ISNUMBER('KN 2017'!CI9),'KN 2017'!CI9,"")</f>
        <v>28851</v>
      </c>
      <c r="H31" s="3">
        <f>IF(ISNUMBER('KN 2017'!CJ9),'KN 2017'!CJ9,"")</f>
        <v>30820</v>
      </c>
      <c r="I31" s="3">
        <f>IF(ISNUMBER('KN 2017'!CK9),'KN 2017'!CK9,"")</f>
        <v>29770</v>
      </c>
      <c r="J31" s="3">
        <f>IF(ISNUMBER('KN 2017'!CL9),'KN 2017'!CL9,"")</f>
        <v>29446</v>
      </c>
      <c r="K31" s="3">
        <f>IF(ISNUMBER('KN 2017'!CM9),'KN 2017'!CM9,"")</f>
        <v>29999</v>
      </c>
      <c r="L31" s="3">
        <f>IF(ISNUMBER('KN 2017'!CN9),'KN 2017'!CN9,"")</f>
        <v>30457</v>
      </c>
      <c r="M31" s="3">
        <f>IF(ISNUMBER('KN 2017'!CO9),'KN 2017'!CO9,"")</f>
        <v>31500</v>
      </c>
      <c r="N31" s="3">
        <f>IF(ISNUMBER('KN 2017'!CP9),'KN 2017'!CP9,"")</f>
        <v>28569</v>
      </c>
      <c r="O31" s="3">
        <f>IF(ISNUMBER('KN 2017'!CQ9),'KN 2017'!CQ9,"")</f>
        <v>30640</v>
      </c>
      <c r="P31" s="49">
        <f>IF(ISNUMBER('KN 2017'!CR9),'KN 2017'!CR9,"")</f>
        <v>30182.928571428572</v>
      </c>
    </row>
    <row r="32" spans="1:16" x14ac:dyDescent="0.25">
      <c r="A32" s="43" t="s">
        <v>27</v>
      </c>
      <c r="B32" s="37">
        <f>IF(ISNUMBER('KN 2017'!CT9),'KN 2017'!CT9,"")</f>
        <v>62</v>
      </c>
      <c r="C32" s="37">
        <f>IF(ISNUMBER('KN 2017'!CU9),'KN 2017'!CU9,"")</f>
        <v>62.55</v>
      </c>
      <c r="D32" s="37">
        <f>IF(ISNUMBER('KN 2017'!CV9),'KN 2017'!CV9,"")</f>
        <v>72.790990595495231</v>
      </c>
      <c r="E32" s="37">
        <f>IF(ISNUMBER('KN 2017'!CW9),'KN 2017'!CW9,"")</f>
        <v>66</v>
      </c>
      <c r="F32" s="37">
        <f>IF(ISNUMBER('KN 2017'!CX9),'KN 2017'!CX9,"")</f>
        <v>84.087999999999994</v>
      </c>
      <c r="G32" s="37">
        <f>IF(ISNUMBER('KN 2017'!CY9),'KN 2017'!CY9,"")</f>
        <v>97</v>
      </c>
      <c r="H32" s="37">
        <f>IF(ISNUMBER('KN 2017'!CZ9),'KN 2017'!CZ9,"")</f>
        <v>63.981291527999986</v>
      </c>
      <c r="I32" s="37">
        <f>IF(ISNUMBER('KN 2017'!DA9),'KN 2017'!DA9,"")</f>
        <v>63.32</v>
      </c>
      <c r="J32" s="37">
        <f>IF(ISNUMBER('KN 2017'!DB9),'KN 2017'!DB9,"")</f>
        <v>55</v>
      </c>
      <c r="K32" s="37">
        <f>IF(ISNUMBER('KN 2017'!DC9),'KN 2017'!DC9,"")</f>
        <v>60.72</v>
      </c>
      <c r="L32" s="37">
        <f>IF(ISNUMBER('KN 2017'!DD9),'KN 2017'!DD9,"")</f>
        <v>61.84</v>
      </c>
      <c r="M32" s="37">
        <f>IF(ISNUMBER('KN 2017'!DE9),'KN 2017'!DE9,"")</f>
        <v>62.309999999999995</v>
      </c>
      <c r="N32" s="37">
        <f>IF(ISNUMBER('KN 2017'!DF9),'KN 2017'!DF9,"")</f>
        <v>49</v>
      </c>
      <c r="O32" s="37">
        <f>IF(ISNUMBER('KN 2017'!DG9),'KN 2017'!DG9,"")</f>
        <v>70.900000000000006</v>
      </c>
      <c r="P32" s="48">
        <f>IF(ISNUMBER('KN 2017'!DH9),'KN 2017'!DH9,"")</f>
        <v>66.535734437392506</v>
      </c>
    </row>
    <row r="33" spans="1:16" s="39" customFormat="1" ht="15.75" thickBot="1" x14ac:dyDescent="0.3">
      <c r="A33" s="44" t="s">
        <v>28</v>
      </c>
      <c r="B33" s="40">
        <f>IF(ISNUMBER('KN 2017'!DJ9),'KN 2017'!DJ9,"")</f>
        <v>18630</v>
      </c>
      <c r="C33" s="40">
        <f>IF(ISNUMBER('KN 2017'!DK9),'KN 2017'!DK9,"")</f>
        <v>18094.2</v>
      </c>
      <c r="D33" s="40">
        <f>IF(ISNUMBER('KN 2017'!DL9),'KN 2017'!DL9,"")</f>
        <v>16322</v>
      </c>
      <c r="E33" s="40">
        <f>IF(ISNUMBER('KN 2017'!DM9),'KN 2017'!DM9,"")</f>
        <v>16635</v>
      </c>
      <c r="F33" s="40">
        <f>IF(ISNUMBER('KN 2017'!DN9),'KN 2017'!DN9,"")</f>
        <v>15300</v>
      </c>
      <c r="G33" s="40">
        <f>IF(ISNUMBER('KN 2017'!DO9),'KN 2017'!DO9,"")</f>
        <v>15831</v>
      </c>
      <c r="H33" s="40">
        <f>IF(ISNUMBER('KN 2017'!DP9),'KN 2017'!DP9,"")</f>
        <v>18490</v>
      </c>
      <c r="I33" s="40">
        <f>IF(ISNUMBER('KN 2017'!DQ9),'KN 2017'!DQ9,"")</f>
        <v>16183</v>
      </c>
      <c r="J33" s="40">
        <f>IF(ISNUMBER('KN 2017'!DR9),'KN 2017'!DR9,"")</f>
        <v>18175</v>
      </c>
      <c r="K33" s="40">
        <f>IF(ISNUMBER('KN 2017'!DS9),'KN 2017'!DS9,"")</f>
        <v>15816</v>
      </c>
      <c r="L33" s="40">
        <f>IF(ISNUMBER('KN 2017'!DT9),'KN 2017'!DT9,"")</f>
        <v>17657</v>
      </c>
      <c r="M33" s="40">
        <f>IF(ISNUMBER('KN 2017'!DU9),'KN 2017'!DU9,"")</f>
        <v>16551</v>
      </c>
      <c r="N33" s="40">
        <f>IF(ISNUMBER('KN 2017'!DV9),'KN 2017'!DV9,"")</f>
        <v>17050</v>
      </c>
      <c r="O33" s="40">
        <f>IF(ISNUMBER('KN 2017'!DW9),'KN 2017'!DW9,"")</f>
        <v>16710</v>
      </c>
      <c r="P33" s="50">
        <f>IF(ISNUMBER('KN 2017'!DX9),'KN 2017'!DX9,"")</f>
        <v>16960.3</v>
      </c>
    </row>
    <row r="34" spans="1:16" s="41" customFormat="1" ht="19.5" thickBot="1" x14ac:dyDescent="0.35">
      <c r="A34" s="98" t="str">
        <f>'KN 2017'!A10</f>
        <v>29-54-H/01 Cukrář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51</v>
      </c>
      <c r="B35" s="52">
        <f>IF(ISNUMBER('KN 2017'!B10),'KN 2017'!B10,"")</f>
        <v>16345.532479010164</v>
      </c>
      <c r="C35" s="52">
        <f>IF(ISNUMBER('KN 2017'!C10),'KN 2017'!C10,"")</f>
        <v>19292.850926986073</v>
      </c>
      <c r="D35" s="52">
        <f>IF(ISNUMBER('KN 2017'!D10),'KN 2017'!D10,"")</f>
        <v>17373.499232326027</v>
      </c>
      <c r="E35" s="52">
        <f>IF(ISNUMBER('KN 2017'!E10),'KN 2017'!E10,"")</f>
        <v>18749.85071770335</v>
      </c>
      <c r="F35" s="52">
        <f>IF(ISNUMBER('KN 2017'!F10),'KN 2017'!F10,"")</f>
        <v>12537.842454489521</v>
      </c>
      <c r="G35" s="52">
        <f>IF(ISNUMBER('KN 2017'!G10),'KN 2017'!G10,"")</f>
        <v>16049.316717646616</v>
      </c>
      <c r="H35" s="52">
        <f>IF(ISNUMBER('KN 2017'!H10),'KN 2017'!H10,"")</f>
        <v>18465.947044659973</v>
      </c>
      <c r="I35" s="52">
        <f>IF(ISNUMBER('KN 2017'!I10),'KN 2017'!I10,"")</f>
        <v>18255.673804581846</v>
      </c>
      <c r="J35" s="52">
        <f>IF(ISNUMBER('KN 2017'!J10),'KN 2017'!J10,"")</f>
        <v>19202.711984005644</v>
      </c>
      <c r="K35" s="52">
        <f>IF(ISNUMBER('KN 2017'!K10),'KN 2017'!K10,"")</f>
        <v>18604.386286180827</v>
      </c>
      <c r="L35" s="52">
        <f>IF(ISNUMBER('KN 2017'!L10),'KN 2017'!L10,"")</f>
        <v>20033.906025816126</v>
      </c>
      <c r="M35" s="52">
        <f>IF(ISNUMBER('KN 2017'!M10),'KN 2017'!M10,"")</f>
        <v>18423.273964460182</v>
      </c>
      <c r="N35" s="52">
        <f>IF(ISNUMBER('KN 2017'!N10),'KN 2017'!N10,"")</f>
        <v>18460.010204081635</v>
      </c>
      <c r="O35" s="52">
        <f>IF(ISNUMBER('KN 2017'!O10),'KN 2017'!O10,"")</f>
        <v>18348.681518032936</v>
      </c>
      <c r="P35" s="46">
        <f>IF(ISNUMBER('KN 2017'!P10),'KN 2017'!P10,"")</f>
        <v>17867.391668570064</v>
      </c>
    </row>
    <row r="36" spans="1:16" s="39" customFormat="1" x14ac:dyDescent="0.25">
      <c r="A36" s="42" t="s">
        <v>52</v>
      </c>
      <c r="B36" s="38">
        <f>IF(ISNUMBER('KN 2017'!R10),'KN 2017'!R10,"")</f>
        <v>790</v>
      </c>
      <c r="C36" s="38">
        <f>IF(ISNUMBER('KN 2017'!S10),'KN 2017'!S10,"")</f>
        <v>610.78499999999997</v>
      </c>
      <c r="D36" s="38">
        <f>IF(ISNUMBER('KN 2017'!T10),'KN 2017'!T10,"")</f>
        <v>700</v>
      </c>
      <c r="E36" s="38">
        <f>IF(ISNUMBER('KN 2017'!U10),'KN 2017'!U10,"")</f>
        <v>517</v>
      </c>
      <c r="F36" s="38">
        <f>IF(ISNUMBER('KN 2017'!V10),'KN 2017'!V10,"")</f>
        <v>770</v>
      </c>
      <c r="G36" s="38">
        <f>IF(ISNUMBER('KN 2017'!W10),'KN 2017'!W10,"")</f>
        <v>397</v>
      </c>
      <c r="H36" s="38">
        <f>IF(ISNUMBER('KN 2017'!X10),'KN 2017'!X10,"")</f>
        <v>700</v>
      </c>
      <c r="I36" s="38">
        <f>IF(ISNUMBER('KN 2017'!Y10),'KN 2017'!Y10,"")</f>
        <v>719.4</v>
      </c>
      <c r="J36" s="38">
        <f>IF(ISNUMBER('KN 2017'!Z10),'KN 2017'!Z10,"")</f>
        <v>679</v>
      </c>
      <c r="K36" s="38">
        <f>IF(ISNUMBER('KN 2017'!AA10),'KN 2017'!AA10,"")</f>
        <v>591</v>
      </c>
      <c r="L36" s="38">
        <f>IF(ISNUMBER('KN 2017'!AB10),'KN 2017'!AB10,"")</f>
        <v>418</v>
      </c>
      <c r="M36" s="38">
        <f>IF(ISNUMBER('KN 2017'!AC10),'KN 2017'!AC10,"")</f>
        <v>715</v>
      </c>
      <c r="N36" s="38">
        <f>IF(ISNUMBER('KN 2017'!AD10),'KN 2017'!AD10,"")</f>
        <v>542</v>
      </c>
      <c r="O36" s="38">
        <f>IF(ISNUMBER('KN 2017'!AE10),'KN 2017'!AE10,"")</f>
        <v>325</v>
      </c>
      <c r="P36" s="47">
        <f>IF(ISNUMBER('KN 2017'!AF10),'KN 2017'!AF10,"")</f>
        <v>605.29892857142852</v>
      </c>
    </row>
    <row r="37" spans="1:16" x14ac:dyDescent="0.25">
      <c r="A37" s="43" t="s">
        <v>25</v>
      </c>
      <c r="B37" s="37">
        <f>IF(ISNUMBER('KN 2017'!BN10),'KN 2017'!BN10,"")</f>
        <v>29.2</v>
      </c>
      <c r="C37" s="37">
        <f>IF(ISNUMBER('KN 2017'!BO10),'KN 2017'!BO10,"")</f>
        <v>24.223682515139799</v>
      </c>
      <c r="D37" s="37">
        <f>IF(ISNUMBER('KN 2017'!BP10),'KN 2017'!BP10,"")</f>
        <v>24.557836429840005</v>
      </c>
      <c r="E37" s="37">
        <f>IF(ISNUMBER('KN 2017'!BQ10),'KN 2017'!BQ10,"")</f>
        <v>23.75</v>
      </c>
      <c r="F37" s="37">
        <f>IF(ISNUMBER('KN 2017'!BR10),'KN 2017'!BR10,"")</f>
        <v>32.840000000000003</v>
      </c>
      <c r="G37" s="37">
        <f>IF(ISNUMBER('KN 2017'!BS10),'KN 2017'!BS10,"")</f>
        <v>24.57</v>
      </c>
      <c r="H37" s="37">
        <f>IF(ISNUMBER('KN 2017'!BT10),'KN 2017'!BT10,"")</f>
        <v>24.659192030715371</v>
      </c>
      <c r="I37" s="37">
        <f>IF(ISNUMBER('KN 2017'!BU10),'KN 2017'!BU10,"")</f>
        <v>23.52</v>
      </c>
      <c r="J37" s="37">
        <f>IF(ISNUMBER('KN 2017'!BV10),'KN 2017'!BV10,"")</f>
        <v>23.19</v>
      </c>
      <c r="K37" s="37">
        <f>IF(ISNUMBER('KN 2017'!BW10),'KN 2017'!BW10,"")</f>
        <v>23.257000000000001</v>
      </c>
      <c r="L37" s="37">
        <f>IF(ISNUMBER('KN 2017'!BX10),'KN 2017'!BX10,"")</f>
        <v>22.007059396299901</v>
      </c>
      <c r="M37" s="37">
        <f>IF(ISNUMBER('KN 2017'!BY10),'KN 2017'!BY10,"")</f>
        <v>24.81</v>
      </c>
      <c r="N37" s="37">
        <f>IF(ISNUMBER('KN 2017'!BZ10),'KN 2017'!BZ10,"")</f>
        <v>24</v>
      </c>
      <c r="O37" s="37">
        <f>IF(ISNUMBER('KN 2017'!CA10),'KN 2017'!CA10,"")</f>
        <v>23.69</v>
      </c>
      <c r="P37" s="48">
        <f>IF(ISNUMBER('KN 2017'!CB10),'KN 2017'!CB10,"")</f>
        <v>24.876769312285365</v>
      </c>
    </row>
    <row r="38" spans="1:16" s="39" customFormat="1" x14ac:dyDescent="0.25">
      <c r="A38" s="42" t="s">
        <v>26</v>
      </c>
      <c r="B38" s="3">
        <f>IF(ISNUMBER('KN 2017'!CD10),'KN 2017'!CD10,"")</f>
        <v>31000</v>
      </c>
      <c r="C38" s="3">
        <f>IF(ISNUMBER('KN 2017'!CE10),'KN 2017'!CE10,"")</f>
        <v>31938</v>
      </c>
      <c r="D38" s="3">
        <f>IF(ISNUMBER('KN 2017'!CF10),'KN 2017'!CF10,"")</f>
        <v>30048</v>
      </c>
      <c r="E38" s="3">
        <f>IF(ISNUMBER('KN 2017'!CG10),'KN 2017'!CG10,"")</f>
        <v>31123</v>
      </c>
      <c r="F38" s="3">
        <f>IF(ISNUMBER('KN 2017'!CH10),'KN 2017'!CH10,"")</f>
        <v>28400</v>
      </c>
      <c r="G38" s="3">
        <f>IF(ISNUMBER('KN 2017'!CI10),'KN 2017'!CI10,"")</f>
        <v>28851</v>
      </c>
      <c r="H38" s="3">
        <f>IF(ISNUMBER('KN 2017'!CJ10),'KN 2017'!CJ10,"")</f>
        <v>30820</v>
      </c>
      <c r="I38" s="3">
        <f>IF(ISNUMBER('KN 2017'!CK10),'KN 2017'!CK10,"")</f>
        <v>29770</v>
      </c>
      <c r="J38" s="3">
        <f>IF(ISNUMBER('KN 2017'!CL10),'KN 2017'!CL10,"")</f>
        <v>29446</v>
      </c>
      <c r="K38" s="3">
        <f>IF(ISNUMBER('KN 2017'!CM10),'KN 2017'!CM10,"")</f>
        <v>29999</v>
      </c>
      <c r="L38" s="3">
        <f>IF(ISNUMBER('KN 2017'!CN10),'KN 2017'!CN10,"")</f>
        <v>30457</v>
      </c>
      <c r="M38" s="3">
        <f>IF(ISNUMBER('KN 2017'!CO10),'KN 2017'!CO10,"")</f>
        <v>31500</v>
      </c>
      <c r="N38" s="3">
        <f>IF(ISNUMBER('KN 2017'!CP10),'KN 2017'!CP10,"")</f>
        <v>28569</v>
      </c>
      <c r="O38" s="3">
        <f>IF(ISNUMBER('KN 2017'!CQ10),'KN 2017'!CQ10,"")</f>
        <v>30640</v>
      </c>
      <c r="P38" s="49">
        <f>IF(ISNUMBER('KN 2017'!CR10),'KN 2017'!CR10,"")</f>
        <v>30182.928571428572</v>
      </c>
    </row>
    <row r="39" spans="1:16" x14ac:dyDescent="0.25">
      <c r="A39" s="43" t="s">
        <v>27</v>
      </c>
      <c r="B39" s="37">
        <f>IF(ISNUMBER('KN 2017'!CT10),'KN 2017'!CT10,"")</f>
        <v>62</v>
      </c>
      <c r="C39" s="37">
        <f>IF(ISNUMBER('KN 2017'!CU10),'KN 2017'!CU10,"")</f>
        <v>62.55</v>
      </c>
      <c r="D39" s="37">
        <f>IF(ISNUMBER('KN 2017'!CV10),'KN 2017'!CV10,"")</f>
        <v>72.790990595495231</v>
      </c>
      <c r="E39" s="37">
        <f>IF(ISNUMBER('KN 2017'!CW10),'KN 2017'!CW10,"")</f>
        <v>66</v>
      </c>
      <c r="F39" s="37">
        <f>IF(ISNUMBER('KN 2017'!CX10),'KN 2017'!CX10,"")</f>
        <v>84.99</v>
      </c>
      <c r="G39" s="37">
        <f>IF(ISNUMBER('KN 2017'!CY10),'KN 2017'!CY10,"")</f>
        <v>97</v>
      </c>
      <c r="H39" s="37">
        <f>IF(ISNUMBER('KN 2017'!CZ10),'KN 2017'!CZ10,"")</f>
        <v>63.981291527999986</v>
      </c>
      <c r="I39" s="37">
        <f>IF(ISNUMBER('KN 2017'!DA10),'KN 2017'!DA10,"")</f>
        <v>63.32</v>
      </c>
      <c r="J39" s="37">
        <f>IF(ISNUMBER('KN 2017'!DB10),'KN 2017'!DB10,"")</f>
        <v>55</v>
      </c>
      <c r="K39" s="37">
        <f>IF(ISNUMBER('KN 2017'!DC10),'KN 2017'!DC10,"")</f>
        <v>60.72</v>
      </c>
      <c r="L39" s="37">
        <f>IF(ISNUMBER('KN 2017'!DD10),'KN 2017'!DD10,"")</f>
        <v>61.84</v>
      </c>
      <c r="M39" s="37">
        <f>IF(ISNUMBER('KN 2017'!DE10),'KN 2017'!DE10,"")</f>
        <v>62.309999999999995</v>
      </c>
      <c r="N39" s="37">
        <f>IF(ISNUMBER('KN 2017'!DF10),'KN 2017'!DF10,"")</f>
        <v>49</v>
      </c>
      <c r="O39" s="37">
        <f>IF(ISNUMBER('KN 2017'!DG10),'KN 2017'!DG10,"")</f>
        <v>70.900000000000006</v>
      </c>
      <c r="P39" s="48">
        <f>IF(ISNUMBER('KN 2017'!DH10),'KN 2017'!DH10,"")</f>
        <v>66.600163008821085</v>
      </c>
    </row>
    <row r="40" spans="1:16" s="39" customFormat="1" ht="15.75" thickBot="1" x14ac:dyDescent="0.3">
      <c r="A40" s="44" t="s">
        <v>28</v>
      </c>
      <c r="B40" s="40">
        <f>IF(ISNUMBER('KN 2017'!DJ10),'KN 2017'!DJ10,"")</f>
        <v>18630</v>
      </c>
      <c r="C40" s="40">
        <f>IF(ISNUMBER('KN 2017'!DK10),'KN 2017'!DK10,"")</f>
        <v>18094.2</v>
      </c>
      <c r="D40" s="40">
        <f>IF(ISNUMBER('KN 2017'!DL10),'KN 2017'!DL10,"")</f>
        <v>16322</v>
      </c>
      <c r="E40" s="40">
        <f>IF(ISNUMBER('KN 2017'!DM10),'KN 2017'!DM10,"")</f>
        <v>16635</v>
      </c>
      <c r="F40" s="40">
        <f>IF(ISNUMBER('KN 2017'!DN10),'KN 2017'!DN10,"")</f>
        <v>15300</v>
      </c>
      <c r="G40" s="40">
        <f>IF(ISNUMBER('KN 2017'!DO10),'KN 2017'!DO10,"")</f>
        <v>15831</v>
      </c>
      <c r="H40" s="40">
        <f>IF(ISNUMBER('KN 2017'!DP10),'KN 2017'!DP10,"")</f>
        <v>18490</v>
      </c>
      <c r="I40" s="40">
        <f>IF(ISNUMBER('KN 2017'!DQ10),'KN 2017'!DQ10,"")</f>
        <v>16183</v>
      </c>
      <c r="J40" s="40">
        <f>IF(ISNUMBER('KN 2017'!DR10),'KN 2017'!DR10,"")</f>
        <v>18175</v>
      </c>
      <c r="K40" s="40">
        <f>IF(ISNUMBER('KN 2017'!DS10),'KN 2017'!DS10,"")</f>
        <v>15816</v>
      </c>
      <c r="L40" s="40">
        <f>IF(ISNUMBER('KN 2017'!DT10),'KN 2017'!DT10,"")</f>
        <v>17657</v>
      </c>
      <c r="M40" s="40">
        <f>IF(ISNUMBER('KN 2017'!DU10),'KN 2017'!DU10,"")</f>
        <v>16551</v>
      </c>
      <c r="N40" s="40">
        <f>IF(ISNUMBER('KN 2017'!DV10),'KN 2017'!DV10,"")</f>
        <v>17050</v>
      </c>
      <c r="O40" s="40">
        <f>IF(ISNUMBER('KN 2017'!DW10),'KN 2017'!DW10,"")</f>
        <v>16710</v>
      </c>
      <c r="P40" s="50">
        <f>IF(ISNUMBER('KN 2017'!DX10),'KN 2017'!DX10,"")</f>
        <v>16960.3</v>
      </c>
    </row>
  </sheetData>
  <mergeCells count="8">
    <mergeCell ref="A1:P1"/>
    <mergeCell ref="A2:P2"/>
    <mergeCell ref="A20:P20"/>
    <mergeCell ref="A27:P27"/>
    <mergeCell ref="A34:P34"/>
    <mergeCell ref="A6:P6"/>
    <mergeCell ref="A13:P13"/>
    <mergeCell ref="A3:P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A11" sqref="A11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6" t="str">
        <f>'Tabulka č. 1'!A1:P1</f>
        <v>Krajské normativy a ukazatele pro stanovení krajských normativů v roce 2017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ht="19.5" thickBot="1" x14ac:dyDescent="0.3">
      <c r="A6" s="98" t="str">
        <f>'KN 2017'!A11</f>
        <v>23-51-H/01 Strojní mechanik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x14ac:dyDescent="0.25">
      <c r="A7" s="51" t="s">
        <v>51</v>
      </c>
      <c r="B7" s="52">
        <f>IF(ISNUMBER('KN 2017'!B11),'KN 2017'!B11,"")</f>
        <v>20670.026635099144</v>
      </c>
      <c r="C7" s="52">
        <f>IF(ISNUMBER('KN 2017'!C11),'KN 2017'!C11,"")</f>
        <v>20706.206697735379</v>
      </c>
      <c r="D7" s="52">
        <f>IF(ISNUMBER('KN 2017'!D11),'KN 2017'!D11,"")</f>
        <v>18863.103748496091</v>
      </c>
      <c r="E7" s="52">
        <f>IF(ISNUMBER('KN 2017'!E11),'KN 2017'!E11,"")</f>
        <v>19923.91197038256</v>
      </c>
      <c r="F7" s="52">
        <f>IF(ISNUMBER('KN 2017'!F11),'KN 2017'!F11,"")</f>
        <v>21394.794973617769</v>
      </c>
      <c r="G7" s="52">
        <f>IF(ISNUMBER('KN 2017'!G11),'KN 2017'!G11,"")</f>
        <v>17030.829472777132</v>
      </c>
      <c r="H7" s="52">
        <f>IF(ISNUMBER('KN 2017'!H11),'KN 2017'!H11,"")</f>
        <v>18588.676442716838</v>
      </c>
      <c r="I7" s="52">
        <f>IF(ISNUMBER('KN 2017'!I11),'KN 2017'!I11,"")</f>
        <v>19822.995855353372</v>
      </c>
      <c r="J7" s="52">
        <f>IF(ISNUMBER('KN 2017'!J11),'KN 2017'!J11,"")</f>
        <v>20263.978530694396</v>
      </c>
      <c r="K7" s="52">
        <f>IF(ISNUMBER('KN 2017'!K11),'KN 2017'!K11,"")</f>
        <v>19389.719891526674</v>
      </c>
      <c r="L7" s="52">
        <f>IF(ISNUMBER('KN 2017'!L11),'KN 2017'!L11,"")</f>
        <v>21344.318035611192</v>
      </c>
      <c r="M7" s="52">
        <f>IF(ISNUMBER('KN 2017'!M11),'KN 2017'!M11,"")</f>
        <v>20463.533133412962</v>
      </c>
      <c r="N7" s="52">
        <f>IF(ISNUMBER('KN 2017'!N11),'KN 2017'!N11,"")</f>
        <v>16204.562835660579</v>
      </c>
      <c r="O7" s="52">
        <f>IF(ISNUMBER('KN 2017'!O11),'KN 2017'!O11,"")</f>
        <v>19338.312022663264</v>
      </c>
      <c r="P7" s="46">
        <f>IF(ISNUMBER('KN 2017'!P11),'KN 2017'!P11,"")</f>
        <v>19571.783588981954</v>
      </c>
    </row>
    <row r="8" spans="1:31" x14ac:dyDescent="0.25">
      <c r="A8" s="42" t="s">
        <v>52</v>
      </c>
      <c r="B8" s="38">
        <f>IF(ISNUMBER('KN 2017'!R11),'KN 2017'!R11,"")</f>
        <v>1890</v>
      </c>
      <c r="C8" s="38">
        <f>IF(ISNUMBER('KN 2017'!S11),'KN 2017'!S11,"")</f>
        <v>2061.6750000000002</v>
      </c>
      <c r="D8" s="38">
        <f>IF(ISNUMBER('KN 2017'!T11),'KN 2017'!T11,"")</f>
        <v>700</v>
      </c>
      <c r="E8" s="38">
        <f>IF(ISNUMBER('KN 2017'!U11),'KN 2017'!U11,"")</f>
        <v>517</v>
      </c>
      <c r="F8" s="38">
        <f>IF(ISNUMBER('KN 2017'!V11),'KN 2017'!V11,"")</f>
        <v>770</v>
      </c>
      <c r="G8" s="38">
        <f>IF(ISNUMBER('KN 2017'!W11),'KN 2017'!W11,"")</f>
        <v>402</v>
      </c>
      <c r="H8" s="38">
        <f>IF(ISNUMBER('KN 2017'!X11),'KN 2017'!X11,"")</f>
        <v>700</v>
      </c>
      <c r="I8" s="38">
        <f>IF(ISNUMBER('KN 2017'!Y11),'KN 2017'!Y11,"")</f>
        <v>725.3</v>
      </c>
      <c r="J8" s="38">
        <f>IF(ISNUMBER('KN 2017'!Z11),'KN 2017'!Z11,"")</f>
        <v>683</v>
      </c>
      <c r="K8" s="38">
        <f>IF(ISNUMBER('KN 2017'!AA11),'KN 2017'!AA11,"")</f>
        <v>596</v>
      </c>
      <c r="L8" s="38">
        <f>IF(ISNUMBER('KN 2017'!AB11),'KN 2017'!AB11,"")</f>
        <v>418</v>
      </c>
      <c r="M8" s="38">
        <f>IF(ISNUMBER('KN 2017'!AC11),'KN 2017'!AC11,"")</f>
        <v>715</v>
      </c>
      <c r="N8" s="38">
        <f>IF(ISNUMBER('KN 2017'!AD11),'KN 2017'!AD11,"")</f>
        <v>1478</v>
      </c>
      <c r="O8" s="38">
        <f>IF(ISNUMBER('KN 2017'!AE11),'KN 2017'!AE11,"")</f>
        <v>325</v>
      </c>
      <c r="P8" s="47">
        <f>IF(ISNUMBER('KN 2017'!AF11),'KN 2017'!AF11,"")</f>
        <v>855.78392857142865</v>
      </c>
    </row>
    <row r="9" spans="1:31" x14ac:dyDescent="0.25">
      <c r="A9" s="43" t="s">
        <v>25</v>
      </c>
      <c r="B9" s="37">
        <f>IF(ISNUMBER('KN 2017'!BN11),'KN 2017'!BN11,"")</f>
        <v>21.8</v>
      </c>
      <c r="C9" s="37">
        <f>IF(ISNUMBER('KN 2017'!BO11),'KN 2017'!BO11,"")</f>
        <v>22.237208166856409</v>
      </c>
      <c r="D9" s="37">
        <f>IF(ISNUMBER('KN 2017'!BP11),'KN 2017'!BP11,"")</f>
        <v>22.456359728320006</v>
      </c>
      <c r="E9" s="37">
        <f>IF(ISNUMBER('KN 2017'!BQ11),'KN 2017'!BQ11,"")</f>
        <v>22.1</v>
      </c>
      <c r="F9" s="37">
        <f>IF(ISNUMBER('KN 2017'!BR11),'KN 2017'!BR11,"")</f>
        <v>18.71</v>
      </c>
      <c r="G9" s="37">
        <f>IF(ISNUMBER('KN 2017'!BS11),'KN 2017'!BS11,"")</f>
        <v>22.97</v>
      </c>
      <c r="H9" s="37">
        <f>IF(ISNUMBER('KN 2017'!BT11),'KN 2017'!BT11,"")</f>
        <v>24.459043212243852</v>
      </c>
      <c r="I9" s="37">
        <f>IF(ISNUMBER('KN 2017'!BU11),'KN 2017'!BU11,"")</f>
        <v>21.32</v>
      </c>
      <c r="J9" s="37">
        <f>IF(ISNUMBER('KN 2017'!BV11),'KN 2017'!BV11,"")</f>
        <v>21.68</v>
      </c>
      <c r="K9" s="37">
        <f>IF(ISNUMBER('KN 2017'!BW11),'KN 2017'!BW11,"")</f>
        <v>22.134</v>
      </c>
      <c r="L9" s="37">
        <f>IF(ISNUMBER('KN 2017'!BX11),'KN 2017'!BX11,"")</f>
        <v>20.397598086124404</v>
      </c>
      <c r="M9" s="37">
        <f>IF(ISNUMBER('KN 2017'!BY11),'KN 2017'!BY11,"")</f>
        <v>21.88</v>
      </c>
      <c r="N9" s="37">
        <f>IF(ISNUMBER('KN 2017'!BZ11),'KN 2017'!BZ11,"")</f>
        <v>28.5</v>
      </c>
      <c r="O9" s="37">
        <f>IF(ISNUMBER('KN 2017'!CA11),'KN 2017'!CA11,"")</f>
        <v>22.27</v>
      </c>
      <c r="P9" s="48">
        <f>IF(ISNUMBER('KN 2017'!CB11),'KN 2017'!CB11,"")</f>
        <v>22.351014942396045</v>
      </c>
    </row>
    <row r="10" spans="1:31" x14ac:dyDescent="0.25">
      <c r="A10" s="42" t="s">
        <v>26</v>
      </c>
      <c r="B10" s="3">
        <f>IF(ISNUMBER('KN 2017'!CD11),'KN 2017'!CD11,"")</f>
        <v>31000</v>
      </c>
      <c r="C10" s="3">
        <f>IF(ISNUMBER('KN 2017'!CE11),'KN 2017'!CE11,"")</f>
        <v>31938</v>
      </c>
      <c r="D10" s="3">
        <f>IF(ISNUMBER('KN 2017'!CF11),'KN 2017'!CF11,"")</f>
        <v>30048</v>
      </c>
      <c r="E10" s="3">
        <f>IF(ISNUMBER('KN 2017'!CG11),'KN 2017'!CG11,"")</f>
        <v>31123</v>
      </c>
      <c r="F10" s="3">
        <f>IF(ISNUMBER('KN 2017'!CH11),'KN 2017'!CH11,"")</f>
        <v>28400</v>
      </c>
      <c r="G10" s="3">
        <f>IF(ISNUMBER('KN 2017'!CI11),'KN 2017'!CI11,"")</f>
        <v>28851</v>
      </c>
      <c r="H10" s="3">
        <f>IF(ISNUMBER('KN 2017'!CJ11),'KN 2017'!CJ11,"")</f>
        <v>30820</v>
      </c>
      <c r="I10" s="3">
        <f>IF(ISNUMBER('KN 2017'!CK11),'KN 2017'!CK11,"")</f>
        <v>29770</v>
      </c>
      <c r="J10" s="3">
        <f>IF(ISNUMBER('KN 2017'!CL11),'KN 2017'!CL11,"")</f>
        <v>29446</v>
      </c>
      <c r="K10" s="3">
        <f>IF(ISNUMBER('KN 2017'!CM11),'KN 2017'!CM11,"")</f>
        <v>29999</v>
      </c>
      <c r="L10" s="3">
        <f>IF(ISNUMBER('KN 2017'!CN11),'KN 2017'!CN11,"")</f>
        <v>30457</v>
      </c>
      <c r="M10" s="3">
        <f>IF(ISNUMBER('KN 2017'!CO11),'KN 2017'!CO11,"")</f>
        <v>31500</v>
      </c>
      <c r="N10" s="3">
        <f>IF(ISNUMBER('KN 2017'!CP11),'KN 2017'!CP11,"")</f>
        <v>28569</v>
      </c>
      <c r="O10" s="3">
        <f>IF(ISNUMBER('KN 2017'!CQ11),'KN 2017'!CQ11,"")</f>
        <v>30640</v>
      </c>
      <c r="P10" s="49">
        <f>IF(ISNUMBER('KN 2017'!CR11),'KN 2017'!CR11,"")</f>
        <v>30182.928571428572</v>
      </c>
    </row>
    <row r="11" spans="1:31" x14ac:dyDescent="0.25">
      <c r="A11" s="43" t="s">
        <v>27</v>
      </c>
      <c r="B11" s="37">
        <f>IF(ISNUMBER('KN 2017'!CT11),'KN 2017'!CT11,"")</f>
        <v>62</v>
      </c>
      <c r="C11" s="37">
        <f>IF(ISNUMBER('KN 2017'!CU11),'KN 2017'!CU11,"")</f>
        <v>62.55</v>
      </c>
      <c r="D11" s="37">
        <f>IF(ISNUMBER('KN 2017'!CV11),'KN 2017'!CV11,"")</f>
        <v>69.792883834660017</v>
      </c>
      <c r="E11" s="37">
        <f>IF(ISNUMBER('KN 2017'!CW11),'KN 2017'!CW11,"")</f>
        <v>66</v>
      </c>
      <c r="F11" s="37">
        <f>IF(ISNUMBER('KN 2017'!CX11),'KN 2017'!CX11,"")</f>
        <v>57.737000000000002</v>
      </c>
      <c r="G11" s="37">
        <f>IF(ISNUMBER('KN 2017'!CY11),'KN 2017'!CY11,"")</f>
        <v>97</v>
      </c>
      <c r="H11" s="37">
        <f>IF(ISNUMBER('KN 2017'!CZ11),'KN 2017'!CZ11,"")</f>
        <v>63.981291527999986</v>
      </c>
      <c r="I11" s="37">
        <f>IF(ISNUMBER('KN 2017'!DA11),'KN 2017'!DA11,"")</f>
        <v>63.32</v>
      </c>
      <c r="J11" s="37">
        <f>IF(ISNUMBER('KN 2017'!DB11),'KN 2017'!DB11,"")</f>
        <v>55</v>
      </c>
      <c r="K11" s="37">
        <f>IF(ISNUMBER('KN 2017'!DC11),'KN 2017'!DC11,"")</f>
        <v>60.72</v>
      </c>
      <c r="L11" s="37">
        <f>IF(ISNUMBER('KN 2017'!DD11),'KN 2017'!DD11,"")</f>
        <v>61.84</v>
      </c>
      <c r="M11" s="37">
        <f>IF(ISNUMBER('KN 2017'!DE11),'KN 2017'!DE11,"")</f>
        <v>62.309999999999995</v>
      </c>
      <c r="N11" s="37">
        <f>IF(ISNUMBER('KN 2017'!DF11),'KN 2017'!DF11,"")</f>
        <v>49</v>
      </c>
      <c r="O11" s="37">
        <f>IF(ISNUMBER('KN 2017'!DG11),'KN 2017'!DG11,"")</f>
        <v>70.900000000000006</v>
      </c>
      <c r="P11" s="48">
        <f>IF(ISNUMBER('KN 2017'!DH11),'KN 2017'!DH11,"")</f>
        <v>64.439369668761429</v>
      </c>
    </row>
    <row r="12" spans="1:31" ht="15.75" thickBot="1" x14ac:dyDescent="0.3">
      <c r="A12" s="44" t="s">
        <v>28</v>
      </c>
      <c r="B12" s="40">
        <f>IF(ISNUMBER('KN 2017'!DJ11),'KN 2017'!DJ11,"")</f>
        <v>18630</v>
      </c>
      <c r="C12" s="40">
        <f>IF(ISNUMBER('KN 2017'!DK11),'KN 2017'!DK11,"")</f>
        <v>18094.2</v>
      </c>
      <c r="D12" s="40">
        <f>IF(ISNUMBER('KN 2017'!DL11),'KN 2017'!DL11,"")</f>
        <v>16322</v>
      </c>
      <c r="E12" s="40">
        <f>IF(ISNUMBER('KN 2017'!DM11),'KN 2017'!DM11,"")</f>
        <v>16635</v>
      </c>
      <c r="F12" s="40">
        <f>IF(ISNUMBER('KN 2017'!DN11),'KN 2017'!DN11,"")</f>
        <v>15300</v>
      </c>
      <c r="G12" s="40">
        <f>IF(ISNUMBER('KN 2017'!DO11),'KN 2017'!DO11,"")</f>
        <v>15831</v>
      </c>
      <c r="H12" s="40">
        <f>IF(ISNUMBER('KN 2017'!DP11),'KN 2017'!DP11,"")</f>
        <v>18490</v>
      </c>
      <c r="I12" s="40">
        <f>IF(ISNUMBER('KN 2017'!DQ11),'KN 2017'!DQ11,"")</f>
        <v>16183</v>
      </c>
      <c r="J12" s="40">
        <f>IF(ISNUMBER('KN 2017'!DR11),'KN 2017'!DR11,"")</f>
        <v>18175</v>
      </c>
      <c r="K12" s="40">
        <f>IF(ISNUMBER('KN 2017'!DS11),'KN 2017'!DS11,"")</f>
        <v>15816</v>
      </c>
      <c r="L12" s="40">
        <f>IF(ISNUMBER('KN 2017'!DT11),'KN 2017'!DT11,"")</f>
        <v>17657</v>
      </c>
      <c r="M12" s="40">
        <f>IF(ISNUMBER('KN 2017'!DU11),'KN 2017'!DU11,"")</f>
        <v>16551</v>
      </c>
      <c r="N12" s="40">
        <f>IF(ISNUMBER('KN 2017'!DV11),'KN 2017'!DV11,"")</f>
        <v>17050</v>
      </c>
      <c r="O12" s="40">
        <f>IF(ISNUMBER('KN 2017'!DW11),'KN 2017'!DW11,"")</f>
        <v>16710</v>
      </c>
      <c r="P12" s="50">
        <f>IF(ISNUMBER('KN 2017'!DX11),'KN 2017'!DX11,"")</f>
        <v>16960.3</v>
      </c>
    </row>
    <row r="13" spans="1:31" ht="19.5" thickBot="1" x14ac:dyDescent="0.3">
      <c r="A13" s="98" t="str">
        <f>'KN 2017'!A12</f>
        <v>33-56-H/01 Truhlář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x14ac:dyDescent="0.25">
      <c r="A14" s="51" t="s">
        <v>51</v>
      </c>
      <c r="B14" s="52">
        <f>IF(ISNUMBER('KN 2017'!B12),'KN 2017'!B12,"")</f>
        <v>20065.983442763347</v>
      </c>
      <c r="C14" s="52">
        <f>IF(ISNUMBER('KN 2017'!C12),'KN 2017'!C12,"")</f>
        <v>21667.845991648421</v>
      </c>
      <c r="D14" s="52">
        <f>IF(ISNUMBER('KN 2017'!D12),'KN 2017'!D12,"")</f>
        <v>18990.688035318013</v>
      </c>
      <c r="E14" s="52">
        <f>IF(ISNUMBER('KN 2017'!E12),'KN 2017'!E12,"")</f>
        <v>18716.814362108478</v>
      </c>
      <c r="F14" s="52">
        <f>IF(ISNUMBER('KN 2017'!F12),'KN 2017'!F12,"")</f>
        <v>27054.610928925795</v>
      </c>
      <c r="G14" s="52">
        <f>IF(ISNUMBER('KN 2017'!G12),'KN 2017'!G12,"")</f>
        <v>17920.299952945203</v>
      </c>
      <c r="H14" s="52">
        <f>IF(ISNUMBER('KN 2017'!H12),'KN 2017'!H12,"")</f>
        <v>19988.305431548863</v>
      </c>
      <c r="I14" s="52">
        <f>IF(ISNUMBER('KN 2017'!I12),'KN 2017'!I12,"")</f>
        <v>19870.284935958196</v>
      </c>
      <c r="J14" s="52">
        <f>IF(ISNUMBER('KN 2017'!J12),'KN 2017'!J12,"")</f>
        <v>21227.398854199047</v>
      </c>
      <c r="K14" s="52">
        <f>IF(ISNUMBER('KN 2017'!K12),'KN 2017'!K12,"")</f>
        <v>20403.73345626421</v>
      </c>
      <c r="L14" s="52">
        <f>IF(ISNUMBER('KN 2017'!L12),'KN 2017'!L12,"")</f>
        <v>21717.202309207529</v>
      </c>
      <c r="M14" s="52">
        <f>IF(ISNUMBER('KN 2017'!M12),'KN 2017'!M12,"")</f>
        <v>20768.877293950354</v>
      </c>
      <c r="N14" s="52">
        <f>IF(ISNUMBER('KN 2017'!N12),'KN 2017'!N12,"")</f>
        <v>19758.601113172543</v>
      </c>
      <c r="O14" s="52">
        <f>IF(ISNUMBER('KN 2017'!O12),'KN 2017'!O12,"")</f>
        <v>19191.359612534627</v>
      </c>
      <c r="P14" s="46">
        <f>IF(ISNUMBER('KN 2017'!P12),'KN 2017'!P12,"")</f>
        <v>20524.428980038901</v>
      </c>
    </row>
    <row r="15" spans="1:31" x14ac:dyDescent="0.25">
      <c r="A15" s="42" t="s">
        <v>52</v>
      </c>
      <c r="B15" s="38">
        <f>IF(ISNUMBER('KN 2017'!R12),'KN 2017'!R12,"")</f>
        <v>790</v>
      </c>
      <c r="C15" s="38">
        <f>IF(ISNUMBER('KN 2017'!S12),'KN 2017'!S12,"")</f>
        <v>610.78499999999997</v>
      </c>
      <c r="D15" s="38">
        <f>IF(ISNUMBER('KN 2017'!T12),'KN 2017'!T12,"")</f>
        <v>700</v>
      </c>
      <c r="E15" s="38">
        <f>IF(ISNUMBER('KN 2017'!U12),'KN 2017'!U12,"")</f>
        <v>517</v>
      </c>
      <c r="F15" s="38">
        <f>IF(ISNUMBER('KN 2017'!V12),'KN 2017'!V12,"")</f>
        <v>770</v>
      </c>
      <c r="G15" s="38">
        <f>IF(ISNUMBER('KN 2017'!W12),'KN 2017'!W12,"")</f>
        <v>405</v>
      </c>
      <c r="H15" s="38">
        <f>IF(ISNUMBER('KN 2017'!X12),'KN 2017'!X12,"")</f>
        <v>700</v>
      </c>
      <c r="I15" s="38">
        <f>IF(ISNUMBER('KN 2017'!Y12),'KN 2017'!Y12,"")</f>
        <v>725.5</v>
      </c>
      <c r="J15" s="38">
        <f>IF(ISNUMBER('KN 2017'!Z12),'KN 2017'!Z12,"")</f>
        <v>687</v>
      </c>
      <c r="K15" s="38">
        <f>IF(ISNUMBER('KN 2017'!AA12),'KN 2017'!AA12,"")</f>
        <v>601</v>
      </c>
      <c r="L15" s="38">
        <f>IF(ISNUMBER('KN 2017'!AB12),'KN 2017'!AB12,"")</f>
        <v>418</v>
      </c>
      <c r="M15" s="38">
        <f>IF(ISNUMBER('KN 2017'!AC12),'KN 2017'!AC12,"")</f>
        <v>715</v>
      </c>
      <c r="N15" s="38">
        <f>IF(ISNUMBER('KN 2017'!AD12),'KN 2017'!AD12,"")</f>
        <v>542</v>
      </c>
      <c r="O15" s="38">
        <f>IF(ISNUMBER('KN 2017'!AE12),'KN 2017'!AE12,"")</f>
        <v>325</v>
      </c>
      <c r="P15" s="47">
        <f>IF(ISNUMBER('KN 2017'!AF12),'KN 2017'!AF12,"")</f>
        <v>607.59178571428572</v>
      </c>
    </row>
    <row r="16" spans="1:31" x14ac:dyDescent="0.25">
      <c r="A16" s="43" t="s">
        <v>25</v>
      </c>
      <c r="B16" s="37">
        <f>IF(ISNUMBER('KN 2017'!BN12),'KN 2017'!BN12,"")</f>
        <v>22.6</v>
      </c>
      <c r="C16" s="37">
        <f>IF(ISNUMBER('KN 2017'!BO12),'KN 2017'!BO12,"")</f>
        <v>21.062029967605682</v>
      </c>
      <c r="D16" s="37">
        <f>IF(ISNUMBER('KN 2017'!BP12),'KN 2017'!BP12,"")</f>
        <v>22.121341703440002</v>
      </c>
      <c r="E16" s="37">
        <f>IF(ISNUMBER('KN 2017'!BQ12),'KN 2017'!BQ12,"")</f>
        <v>23.8</v>
      </c>
      <c r="F16" s="37">
        <f>IF(ISNUMBER('KN 2017'!BR12),'KN 2017'!BR12,"")</f>
        <v>15.07</v>
      </c>
      <c r="G16" s="37">
        <f>IF(ISNUMBER('KN 2017'!BS12),'KN 2017'!BS12,"")</f>
        <v>21.69</v>
      </c>
      <c r="H16" s="37">
        <f>IF(ISNUMBER('KN 2017'!BT12),'KN 2017'!BT12,"")</f>
        <v>22.386844517549537</v>
      </c>
      <c r="I16" s="37">
        <f>IF(ISNUMBER('KN 2017'!BU12),'KN 2017'!BU12,"")</f>
        <v>21.26</v>
      </c>
      <c r="J16" s="37">
        <f>IF(ISNUMBER('KN 2017'!BV12),'KN 2017'!BV12,"")</f>
        <v>20.47</v>
      </c>
      <c r="K16" s="37">
        <f>IF(ISNUMBER('KN 2017'!BW12),'KN 2017'!BW12,"")</f>
        <v>20.835000000000001</v>
      </c>
      <c r="L16" s="37">
        <f>IF(ISNUMBER('KN 2017'!BX12),'KN 2017'!BX12,"")</f>
        <v>19.981765437215085</v>
      </c>
      <c r="M16" s="37">
        <f>IF(ISNUMBER('KN 2017'!BY12),'KN 2017'!BY12,"")</f>
        <v>21.5</v>
      </c>
      <c r="N16" s="37">
        <f>IF(ISNUMBER('KN 2017'!BZ12),'KN 2017'!BZ12,"")</f>
        <v>22</v>
      </c>
      <c r="O16" s="37">
        <f>IF(ISNUMBER('KN 2017'!CA12),'KN 2017'!CA12,"")</f>
        <v>22.47</v>
      </c>
      <c r="P16" s="48">
        <f>IF(ISNUMBER('KN 2017'!CB12),'KN 2017'!CB12,"")</f>
        <v>21.231927258986453</v>
      </c>
    </row>
    <row r="17" spans="1:16" x14ac:dyDescent="0.25">
      <c r="A17" s="42" t="s">
        <v>26</v>
      </c>
      <c r="B17" s="3">
        <f>IF(ISNUMBER('KN 2017'!CD12),'KN 2017'!CD12,"")</f>
        <v>31000</v>
      </c>
      <c r="C17" s="3">
        <f>IF(ISNUMBER('KN 2017'!CE12),'KN 2017'!CE12,"")</f>
        <v>31938</v>
      </c>
      <c r="D17" s="3">
        <f>IF(ISNUMBER('KN 2017'!CF12),'KN 2017'!CF12,"")</f>
        <v>30048</v>
      </c>
      <c r="E17" s="3">
        <f>IF(ISNUMBER('KN 2017'!CG12),'KN 2017'!CG12,"")</f>
        <v>31123</v>
      </c>
      <c r="F17" s="3">
        <f>IF(ISNUMBER('KN 2017'!CH12),'KN 2017'!CH12,"")</f>
        <v>28400</v>
      </c>
      <c r="G17" s="3">
        <f>IF(ISNUMBER('KN 2017'!CI12),'KN 2017'!CI12,"")</f>
        <v>28851</v>
      </c>
      <c r="H17" s="3">
        <f>IF(ISNUMBER('KN 2017'!CJ12),'KN 2017'!CJ12,"")</f>
        <v>30820</v>
      </c>
      <c r="I17" s="3">
        <f>IF(ISNUMBER('KN 2017'!CK12),'KN 2017'!CK12,"")</f>
        <v>29770</v>
      </c>
      <c r="J17" s="3">
        <f>IF(ISNUMBER('KN 2017'!CL12),'KN 2017'!CL12,"")</f>
        <v>29446</v>
      </c>
      <c r="K17" s="3">
        <f>IF(ISNUMBER('KN 2017'!CM12),'KN 2017'!CM12,"")</f>
        <v>29999</v>
      </c>
      <c r="L17" s="3">
        <f>IF(ISNUMBER('KN 2017'!CN12),'KN 2017'!CN12,"")</f>
        <v>30457</v>
      </c>
      <c r="M17" s="3">
        <f>IF(ISNUMBER('KN 2017'!CO12),'KN 2017'!CO12,"")</f>
        <v>31500</v>
      </c>
      <c r="N17" s="3">
        <f>IF(ISNUMBER('KN 2017'!CP12),'KN 2017'!CP12,"")</f>
        <v>28569</v>
      </c>
      <c r="O17" s="3">
        <f>IF(ISNUMBER('KN 2017'!CQ12),'KN 2017'!CQ12,"")</f>
        <v>30640</v>
      </c>
      <c r="P17" s="49">
        <f>IF(ISNUMBER('KN 2017'!CR12),'KN 2017'!CR12,"")</f>
        <v>30182.928571428572</v>
      </c>
    </row>
    <row r="18" spans="1:16" x14ac:dyDescent="0.25">
      <c r="A18" s="43" t="s">
        <v>27</v>
      </c>
      <c r="B18" s="37">
        <f>IF(ISNUMBER('KN 2017'!CT12),'KN 2017'!CT12,"")</f>
        <v>62</v>
      </c>
      <c r="C18" s="37">
        <f>IF(ISNUMBER('KN 2017'!CU12),'KN 2017'!CU12,"")</f>
        <v>62.55</v>
      </c>
      <c r="D18" s="37">
        <f>IF(ISNUMBER('KN 2017'!CV12),'KN 2017'!CV12,"")</f>
        <v>72.790990595495231</v>
      </c>
      <c r="E18" s="37">
        <f>IF(ISNUMBER('KN 2017'!CW12),'KN 2017'!CW12,"")</f>
        <v>66</v>
      </c>
      <c r="F18" s="37">
        <f>IF(ISNUMBER('KN 2017'!CX12),'KN 2017'!CX12,"")</f>
        <v>41.35</v>
      </c>
      <c r="G18" s="37">
        <f>IF(ISNUMBER('KN 2017'!CY12),'KN 2017'!CY12,"")</f>
        <v>97</v>
      </c>
      <c r="H18" s="37">
        <f>IF(ISNUMBER('KN 2017'!CZ12),'KN 2017'!CZ12,"")</f>
        <v>63.981291527999986</v>
      </c>
      <c r="I18" s="37">
        <f>IF(ISNUMBER('KN 2017'!DA12),'KN 2017'!DA12,"")</f>
        <v>63.32</v>
      </c>
      <c r="J18" s="37">
        <f>IF(ISNUMBER('KN 2017'!DB12),'KN 2017'!DB12,"")</f>
        <v>55</v>
      </c>
      <c r="K18" s="37">
        <f>IF(ISNUMBER('KN 2017'!DC12),'KN 2017'!DC12,"")</f>
        <v>60.72</v>
      </c>
      <c r="L18" s="37">
        <f>IF(ISNUMBER('KN 2017'!DD12),'KN 2017'!DD12,"")</f>
        <v>61.84</v>
      </c>
      <c r="M18" s="37">
        <f>IF(ISNUMBER('KN 2017'!DE12),'KN 2017'!DE12,"")</f>
        <v>62.309999999999995</v>
      </c>
      <c r="N18" s="37">
        <f>IF(ISNUMBER('KN 2017'!DF12),'KN 2017'!DF12,"")</f>
        <v>49</v>
      </c>
      <c r="O18" s="37">
        <f>IF(ISNUMBER('KN 2017'!DG12),'KN 2017'!DG12,"")</f>
        <v>70.900000000000006</v>
      </c>
      <c r="P18" s="48">
        <f>IF(ISNUMBER('KN 2017'!DH12),'KN 2017'!DH12,"")</f>
        <v>63.483020151678225</v>
      </c>
    </row>
    <row r="19" spans="1:16" ht="15.75" thickBot="1" x14ac:dyDescent="0.3">
      <c r="A19" s="44" t="s">
        <v>28</v>
      </c>
      <c r="B19" s="40">
        <f>IF(ISNUMBER('KN 2017'!DJ12),'KN 2017'!DJ12,"")</f>
        <v>18630</v>
      </c>
      <c r="C19" s="40">
        <f>IF(ISNUMBER('KN 2017'!DK12),'KN 2017'!DK12,"")</f>
        <v>18094.2</v>
      </c>
      <c r="D19" s="40">
        <f>IF(ISNUMBER('KN 2017'!DL12),'KN 2017'!DL12,"")</f>
        <v>16322</v>
      </c>
      <c r="E19" s="40">
        <f>IF(ISNUMBER('KN 2017'!DM12),'KN 2017'!DM12,"")</f>
        <v>16635</v>
      </c>
      <c r="F19" s="40">
        <f>IF(ISNUMBER('KN 2017'!DN12),'KN 2017'!DN12,"")</f>
        <v>15300</v>
      </c>
      <c r="G19" s="40">
        <f>IF(ISNUMBER('KN 2017'!DO12),'KN 2017'!DO12,"")</f>
        <v>15831</v>
      </c>
      <c r="H19" s="40">
        <f>IF(ISNUMBER('KN 2017'!DP12),'KN 2017'!DP12,"")</f>
        <v>18490</v>
      </c>
      <c r="I19" s="40">
        <f>IF(ISNUMBER('KN 2017'!DQ12),'KN 2017'!DQ12,"")</f>
        <v>16183</v>
      </c>
      <c r="J19" s="40">
        <f>IF(ISNUMBER('KN 2017'!DR12),'KN 2017'!DR12,"")</f>
        <v>18175</v>
      </c>
      <c r="K19" s="40">
        <f>IF(ISNUMBER('KN 2017'!DS12),'KN 2017'!DS12,"")</f>
        <v>15816</v>
      </c>
      <c r="L19" s="40">
        <f>IF(ISNUMBER('KN 2017'!DT12),'KN 2017'!DT12,"")</f>
        <v>17657</v>
      </c>
      <c r="M19" s="40">
        <f>IF(ISNUMBER('KN 2017'!DU12),'KN 2017'!DU12,"")</f>
        <v>16551</v>
      </c>
      <c r="N19" s="40">
        <f>IF(ISNUMBER('KN 2017'!DV12),'KN 2017'!DV12,"")</f>
        <v>17050</v>
      </c>
      <c r="O19" s="40">
        <f>IF(ISNUMBER('KN 2017'!DW12),'KN 2017'!DW12,"")</f>
        <v>16710</v>
      </c>
      <c r="P19" s="50">
        <f>IF(ISNUMBER('KN 2017'!DX12),'KN 2017'!DX12,"")</f>
        <v>16960.3</v>
      </c>
    </row>
    <row r="20" spans="1:16" ht="19.5" thickBot="1" x14ac:dyDescent="0.3">
      <c r="A20" s="98" t="str">
        <f>'KN 2017'!A13</f>
        <v>36-52-H/01 Instalatér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x14ac:dyDescent="0.25">
      <c r="A21" s="51" t="s">
        <v>51</v>
      </c>
      <c r="B21" s="52">
        <f>IF(ISNUMBER('KN 2017'!B13),'KN 2017'!B13,"")</f>
        <v>21070.595184007267</v>
      </c>
      <c r="C21" s="52">
        <f>IF(ISNUMBER('KN 2017'!C13),'KN 2017'!C13,"")</f>
        <v>20131.088370017987</v>
      </c>
      <c r="D21" s="52">
        <f>IF(ISNUMBER('KN 2017'!D13),'KN 2017'!D13,"")</f>
        <v>18625.055117488864</v>
      </c>
      <c r="E21" s="52">
        <f>IF(ISNUMBER('KN 2017'!E13),'KN 2017'!E13,"")</f>
        <v>19840.214072285213</v>
      </c>
      <c r="F21" s="52">
        <f>IF(ISNUMBER('KN 2017'!F13),'KN 2017'!F13,"")</f>
        <v>29134.441995592068</v>
      </c>
      <c r="G21" s="52">
        <f>IF(ISNUMBER('KN 2017'!G13),'KN 2017'!G13,"")</f>
        <v>17030.829472777132</v>
      </c>
      <c r="H21" s="52">
        <f>IF(ISNUMBER('KN 2017'!H13),'KN 2017'!H13,"")</f>
        <v>19413.3864465318</v>
      </c>
      <c r="I21" s="52">
        <f>IF(ISNUMBER('KN 2017'!I13),'KN 2017'!I13,"")</f>
        <v>19822.995855353372</v>
      </c>
      <c r="J21" s="52">
        <f>IF(ISNUMBER('KN 2017'!J13),'KN 2017'!J13,"")</f>
        <v>20263.978530694396</v>
      </c>
      <c r="K21" s="52">
        <f>IF(ISNUMBER('KN 2017'!K13),'KN 2017'!K13,"")</f>
        <v>18627.048113504756</v>
      </c>
      <c r="L21" s="52">
        <f>IF(ISNUMBER('KN 2017'!L13),'KN 2017'!L13,"")</f>
        <v>19394.747863731212</v>
      </c>
      <c r="M21" s="52">
        <f>IF(ISNUMBER('KN 2017'!M13),'KN 2017'!M13,"")</f>
        <v>20245.243677965129</v>
      </c>
      <c r="N21" s="52">
        <f>IF(ISNUMBER('KN 2017'!N13),'KN 2017'!N13,"")</f>
        <v>17888.630204081634</v>
      </c>
      <c r="O21" s="52">
        <f>IF(ISNUMBER('KN 2017'!O13),'KN 2017'!O13,"")</f>
        <v>20949.450735839495</v>
      </c>
      <c r="P21" s="46">
        <f>IF(ISNUMBER('KN 2017'!P13),'KN 2017'!P13,"")</f>
        <v>20174.121831419307</v>
      </c>
    </row>
    <row r="22" spans="1:16" x14ac:dyDescent="0.25">
      <c r="A22" s="42" t="s">
        <v>52</v>
      </c>
      <c r="B22" s="38">
        <f>IF(ISNUMBER('KN 2017'!R13),'KN 2017'!R13,"")</f>
        <v>1890</v>
      </c>
      <c r="C22" s="38">
        <f>IF(ISNUMBER('KN 2017'!S13),'KN 2017'!S13,"")</f>
        <v>2462.3676</v>
      </c>
      <c r="D22" s="38">
        <f>IF(ISNUMBER('KN 2017'!T13),'KN 2017'!T13,"")</f>
        <v>700</v>
      </c>
      <c r="E22" s="38">
        <f>IF(ISNUMBER('KN 2017'!U13),'KN 2017'!U13,"")</f>
        <v>517</v>
      </c>
      <c r="F22" s="38">
        <f>IF(ISNUMBER('KN 2017'!V13),'KN 2017'!V13,"")</f>
        <v>770</v>
      </c>
      <c r="G22" s="38">
        <f>IF(ISNUMBER('KN 2017'!W13),'KN 2017'!W13,"")</f>
        <v>402</v>
      </c>
      <c r="H22" s="38">
        <f>IF(ISNUMBER('KN 2017'!X13),'KN 2017'!X13,"")</f>
        <v>700</v>
      </c>
      <c r="I22" s="38">
        <f>IF(ISNUMBER('KN 2017'!Y13),'KN 2017'!Y13,"")</f>
        <v>725.3</v>
      </c>
      <c r="J22" s="38">
        <f>IF(ISNUMBER('KN 2017'!Z13),'KN 2017'!Z13,"")</f>
        <v>683</v>
      </c>
      <c r="K22" s="38">
        <f>IF(ISNUMBER('KN 2017'!AA13),'KN 2017'!AA13,"")</f>
        <v>591</v>
      </c>
      <c r="L22" s="38">
        <f>IF(ISNUMBER('KN 2017'!AB13),'KN 2017'!AB13,"")</f>
        <v>418</v>
      </c>
      <c r="M22" s="38">
        <f>IF(ISNUMBER('KN 2017'!AC13),'KN 2017'!AC13,"")</f>
        <v>715</v>
      </c>
      <c r="N22" s="38">
        <f>IF(ISNUMBER('KN 2017'!AD13),'KN 2017'!AD13,"")</f>
        <v>1478</v>
      </c>
      <c r="O22" s="38">
        <f>IF(ISNUMBER('KN 2017'!AE13),'KN 2017'!AE13,"")</f>
        <v>325</v>
      </c>
      <c r="P22" s="47">
        <f>IF(ISNUMBER('KN 2017'!AF13),'KN 2017'!AF13,"")</f>
        <v>884.04768571428576</v>
      </c>
    </row>
    <row r="23" spans="1:16" x14ac:dyDescent="0.25">
      <c r="A23" s="43" t="s">
        <v>25</v>
      </c>
      <c r="B23" s="37">
        <f>IF(ISNUMBER('KN 2017'!BN13),'KN 2017'!BN13,"")</f>
        <v>21.3</v>
      </c>
      <c r="C23" s="37">
        <f>IF(ISNUMBER('KN 2017'!BO13),'KN 2017'!BO13,"")</f>
        <v>23.004866967167739</v>
      </c>
      <c r="D23" s="37">
        <f>IF(ISNUMBER('KN 2017'!BP13),'KN 2017'!BP13,"")</f>
        <v>22.628944771440004</v>
      </c>
      <c r="E23" s="37">
        <f>IF(ISNUMBER('KN 2017'!BQ13),'KN 2017'!BQ13,"")</f>
        <v>22.21</v>
      </c>
      <c r="F23" s="37">
        <f>IF(ISNUMBER('KN 2017'!BR13),'KN 2017'!BR13,"")</f>
        <v>17.36</v>
      </c>
      <c r="G23" s="37">
        <f>IF(ISNUMBER('KN 2017'!BS13),'KN 2017'!BS13,"")</f>
        <v>22.97</v>
      </c>
      <c r="H23" s="37">
        <f>IF(ISNUMBER('KN 2017'!BT13),'KN 2017'!BT13,"")</f>
        <v>23.19400790365578</v>
      </c>
      <c r="I23" s="37">
        <f>IF(ISNUMBER('KN 2017'!BU13),'KN 2017'!BU13,"")</f>
        <v>21.32</v>
      </c>
      <c r="J23" s="37">
        <f>IF(ISNUMBER('KN 2017'!BV13),'KN 2017'!BV13,"")</f>
        <v>21.68</v>
      </c>
      <c r="K23" s="37">
        <f>IF(ISNUMBER('KN 2017'!BW13),'KN 2017'!BW13,"")</f>
        <v>23.222999999999999</v>
      </c>
      <c r="L23" s="37">
        <f>IF(ISNUMBER('KN 2017'!BX13),'KN 2017'!BX13,"")</f>
        <v>22.887922374429223</v>
      </c>
      <c r="M23" s="37">
        <f>IF(ISNUMBER('KN 2017'!BY13),'KN 2017'!BY13,"")</f>
        <v>22.16</v>
      </c>
      <c r="N23" s="37">
        <f>IF(ISNUMBER('KN 2017'!BZ13),'KN 2017'!BZ13,"")</f>
        <v>25</v>
      </c>
      <c r="O23" s="37">
        <f>IF(ISNUMBER('KN 2017'!CA13),'KN 2017'!CA13,"")</f>
        <v>20.29</v>
      </c>
      <c r="P23" s="48">
        <f>IF(ISNUMBER('KN 2017'!CB13),'KN 2017'!CB13,"")</f>
        <v>22.087767286906626</v>
      </c>
    </row>
    <row r="24" spans="1:16" x14ac:dyDescent="0.25">
      <c r="A24" s="42" t="s">
        <v>26</v>
      </c>
      <c r="B24" s="3">
        <f>IF(ISNUMBER('KN 2017'!CD13),'KN 2017'!CD13,"")</f>
        <v>31000</v>
      </c>
      <c r="C24" s="3">
        <f>IF(ISNUMBER('KN 2017'!CE13),'KN 2017'!CE13,"")</f>
        <v>31938</v>
      </c>
      <c r="D24" s="3">
        <f>IF(ISNUMBER('KN 2017'!CF13),'KN 2017'!CF13,"")</f>
        <v>30048</v>
      </c>
      <c r="E24" s="3">
        <f>IF(ISNUMBER('KN 2017'!CG13),'KN 2017'!CG13,"")</f>
        <v>31123</v>
      </c>
      <c r="F24" s="3">
        <f>IF(ISNUMBER('KN 2017'!CH13),'KN 2017'!CH13,"")</f>
        <v>28400</v>
      </c>
      <c r="G24" s="3">
        <f>IF(ISNUMBER('KN 2017'!CI13),'KN 2017'!CI13,"")</f>
        <v>28851</v>
      </c>
      <c r="H24" s="3">
        <f>IF(ISNUMBER('KN 2017'!CJ13),'KN 2017'!CJ13,"")</f>
        <v>30820</v>
      </c>
      <c r="I24" s="3">
        <f>IF(ISNUMBER('KN 2017'!CK13),'KN 2017'!CK13,"")</f>
        <v>29770</v>
      </c>
      <c r="J24" s="3">
        <f>IF(ISNUMBER('KN 2017'!CL13),'KN 2017'!CL13,"")</f>
        <v>29446</v>
      </c>
      <c r="K24" s="3">
        <f>IF(ISNUMBER('KN 2017'!CM13),'KN 2017'!CM13,"")</f>
        <v>29999</v>
      </c>
      <c r="L24" s="3">
        <f>IF(ISNUMBER('KN 2017'!CN13),'KN 2017'!CN13,"")</f>
        <v>30457</v>
      </c>
      <c r="M24" s="3">
        <f>IF(ISNUMBER('KN 2017'!CO13),'KN 2017'!CO13,"")</f>
        <v>31500</v>
      </c>
      <c r="N24" s="3">
        <f>IF(ISNUMBER('KN 2017'!CP13),'KN 2017'!CP13,"")</f>
        <v>28569</v>
      </c>
      <c r="O24" s="3">
        <f>IF(ISNUMBER('KN 2017'!CQ13),'KN 2017'!CQ13,"")</f>
        <v>30640</v>
      </c>
      <c r="P24" s="49">
        <f>IF(ISNUMBER('KN 2017'!CR13),'KN 2017'!CR13,"")</f>
        <v>30182.928571428572</v>
      </c>
    </row>
    <row r="25" spans="1:16" x14ac:dyDescent="0.25">
      <c r="A25" s="43" t="s">
        <v>27</v>
      </c>
      <c r="B25" s="37">
        <f>IF(ISNUMBER('KN 2017'!CT13),'KN 2017'!CT13,"")</f>
        <v>62</v>
      </c>
      <c r="C25" s="37">
        <f>IF(ISNUMBER('KN 2017'!CU13),'KN 2017'!CU13,"")</f>
        <v>62.55</v>
      </c>
      <c r="D25" s="37">
        <f>IF(ISNUMBER('KN 2017'!CV13),'KN 2017'!CV13,"")</f>
        <v>72.790990595495231</v>
      </c>
      <c r="E25" s="37">
        <f>IF(ISNUMBER('KN 2017'!CW13),'KN 2017'!CW13,"")</f>
        <v>66</v>
      </c>
      <c r="F25" s="37">
        <f>IF(ISNUMBER('KN 2017'!CX13),'KN 2017'!CX13,"")</f>
        <v>19.32</v>
      </c>
      <c r="G25" s="37">
        <f>IF(ISNUMBER('KN 2017'!CY13),'KN 2017'!CY13,"")</f>
        <v>97</v>
      </c>
      <c r="H25" s="37">
        <f>IF(ISNUMBER('KN 2017'!CZ13),'KN 2017'!CZ13,"")</f>
        <v>63.981291527999986</v>
      </c>
      <c r="I25" s="37">
        <f>IF(ISNUMBER('KN 2017'!DA13),'KN 2017'!DA13,"")</f>
        <v>63.32</v>
      </c>
      <c r="J25" s="37">
        <f>IF(ISNUMBER('KN 2017'!DB13),'KN 2017'!DB13,"")</f>
        <v>55</v>
      </c>
      <c r="K25" s="37">
        <f>IF(ISNUMBER('KN 2017'!DC13),'KN 2017'!DC13,"")</f>
        <v>60.72</v>
      </c>
      <c r="L25" s="37">
        <f>IF(ISNUMBER('KN 2017'!DD13),'KN 2017'!DD13,"")</f>
        <v>61.84</v>
      </c>
      <c r="M25" s="37">
        <f>IF(ISNUMBER('KN 2017'!DE13),'KN 2017'!DE13,"")</f>
        <v>62.309999999999995</v>
      </c>
      <c r="N25" s="37">
        <f>IF(ISNUMBER('KN 2017'!DF13),'KN 2017'!DF13,"")</f>
        <v>49</v>
      </c>
      <c r="O25" s="37">
        <f>IF(ISNUMBER('KN 2017'!DG13),'KN 2017'!DG13,"")</f>
        <v>70.900000000000006</v>
      </c>
      <c r="P25" s="48">
        <f>IF(ISNUMBER('KN 2017'!DH13),'KN 2017'!DH13,"")</f>
        <v>61.909448723106799</v>
      </c>
    </row>
    <row r="26" spans="1:16" ht="15.75" thickBot="1" x14ac:dyDescent="0.3">
      <c r="A26" s="44" t="s">
        <v>28</v>
      </c>
      <c r="B26" s="40">
        <f>IF(ISNUMBER('KN 2017'!DJ13),'KN 2017'!DJ13,"")</f>
        <v>18630</v>
      </c>
      <c r="C26" s="40">
        <f>IF(ISNUMBER('KN 2017'!DK13),'KN 2017'!DK13,"")</f>
        <v>18094.2</v>
      </c>
      <c r="D26" s="40">
        <f>IF(ISNUMBER('KN 2017'!DL13),'KN 2017'!DL13,"")</f>
        <v>16322</v>
      </c>
      <c r="E26" s="40">
        <f>IF(ISNUMBER('KN 2017'!DM13),'KN 2017'!DM13,"")</f>
        <v>16635</v>
      </c>
      <c r="F26" s="40">
        <f>IF(ISNUMBER('KN 2017'!DN13),'KN 2017'!DN13,"")</f>
        <v>15300</v>
      </c>
      <c r="G26" s="40">
        <f>IF(ISNUMBER('KN 2017'!DO13),'KN 2017'!DO13,"")</f>
        <v>15831</v>
      </c>
      <c r="H26" s="40">
        <f>IF(ISNUMBER('KN 2017'!DP13),'KN 2017'!DP13,"")</f>
        <v>18490</v>
      </c>
      <c r="I26" s="40">
        <f>IF(ISNUMBER('KN 2017'!DQ13),'KN 2017'!DQ13,"")</f>
        <v>16183</v>
      </c>
      <c r="J26" s="40">
        <f>IF(ISNUMBER('KN 2017'!DR13),'KN 2017'!DR13,"")</f>
        <v>18175</v>
      </c>
      <c r="K26" s="40">
        <f>IF(ISNUMBER('KN 2017'!DS13),'KN 2017'!DS13,"")</f>
        <v>15816</v>
      </c>
      <c r="L26" s="40">
        <f>IF(ISNUMBER('KN 2017'!DT13),'KN 2017'!DT13,"")</f>
        <v>17657</v>
      </c>
      <c r="M26" s="40">
        <f>IF(ISNUMBER('KN 2017'!DU13),'KN 2017'!DU13,"")</f>
        <v>16551</v>
      </c>
      <c r="N26" s="40">
        <f>IF(ISNUMBER('KN 2017'!DV13),'KN 2017'!DV13,"")</f>
        <v>17050</v>
      </c>
      <c r="O26" s="40">
        <f>IF(ISNUMBER('KN 2017'!DW13),'KN 2017'!DW13,"")</f>
        <v>16710</v>
      </c>
      <c r="P26" s="50">
        <f>IF(ISNUMBER('KN 2017'!DX13),'KN 2017'!DX13,"")</f>
        <v>16960.3</v>
      </c>
    </row>
    <row r="27" spans="1:16" ht="19.5" thickBot="1" x14ac:dyDescent="0.3">
      <c r="A27" s="98" t="str">
        <f>'KN 2017'!A14</f>
        <v>23-56-H/01 Obráběč kovů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x14ac:dyDescent="0.25">
      <c r="A28" s="51" t="s">
        <v>51</v>
      </c>
      <c r="B28" s="52">
        <f>IF(ISNUMBER('KN 2017'!B14),'KN 2017'!B14,"")</f>
        <v>21752.147915027541</v>
      </c>
      <c r="C28" s="52">
        <f>IF(ISNUMBER('KN 2017'!C14),'KN 2017'!C14,"")</f>
        <v>20706.206697735379</v>
      </c>
      <c r="D28" s="52">
        <f>IF(ISNUMBER('KN 2017'!D14),'KN 2017'!D14,"")</f>
        <v>18553.394086592842</v>
      </c>
      <c r="E28" s="52">
        <f>IF(ISNUMBER('KN 2017'!E14),'KN 2017'!E14,"")</f>
        <v>19923.91197038256</v>
      </c>
      <c r="F28" s="52">
        <f>IF(ISNUMBER('KN 2017'!F14),'KN 2017'!F14,"")</f>
        <v>18987.49123257961</v>
      </c>
      <c r="G28" s="52">
        <f>IF(ISNUMBER('KN 2017'!G14),'KN 2017'!G14,"")</f>
        <v>17030.829472777132</v>
      </c>
      <c r="H28" s="52">
        <f>IF(ISNUMBER('KN 2017'!H14),'KN 2017'!H14,"")</f>
        <v>18245.555963180621</v>
      </c>
      <c r="I28" s="52">
        <f>IF(ISNUMBER('KN 2017'!I14),'KN 2017'!I14,"")</f>
        <v>19822.995855353372</v>
      </c>
      <c r="J28" s="52">
        <f>IF(ISNUMBER('KN 2017'!J14),'KN 2017'!J14,"")</f>
        <v>20263.978530694396</v>
      </c>
      <c r="K28" s="52">
        <f>IF(ISNUMBER('KN 2017'!K14),'KN 2017'!K14,"")</f>
        <v>20152.036116196523</v>
      </c>
      <c r="L28" s="52">
        <f>IF(ISNUMBER('KN 2017'!L14),'KN 2017'!L14,"")</f>
        <v>19435.044501301869</v>
      </c>
      <c r="M28" s="52">
        <f>IF(ISNUMBER('KN 2017'!M14),'KN 2017'!M14,"")</f>
        <v>18924.367873506151</v>
      </c>
      <c r="N28" s="52">
        <f>IF(ISNUMBER('KN 2017'!N14),'KN 2017'!N14,"")</f>
        <v>16204.562835660579</v>
      </c>
      <c r="O28" s="52">
        <f>IF(ISNUMBER('KN 2017'!O14),'KN 2017'!O14,"")</f>
        <v>18434.320799040233</v>
      </c>
      <c r="P28" s="46">
        <f>IF(ISNUMBER('KN 2017'!P14),'KN 2017'!P14,"")</f>
        <v>19174.060275002059</v>
      </c>
    </row>
    <row r="29" spans="1:16" x14ac:dyDescent="0.25">
      <c r="A29" s="42" t="s">
        <v>52</v>
      </c>
      <c r="B29" s="38">
        <f>IF(ISNUMBER('KN 2017'!R14),'KN 2017'!R14,"")</f>
        <v>790</v>
      </c>
      <c r="C29" s="38">
        <f>IF(ISNUMBER('KN 2017'!S14),'KN 2017'!S14,"")</f>
        <v>610.78499999999997</v>
      </c>
      <c r="D29" s="38">
        <f>IF(ISNUMBER('KN 2017'!T14),'KN 2017'!T14,"")</f>
        <v>700</v>
      </c>
      <c r="E29" s="38">
        <f>IF(ISNUMBER('KN 2017'!U14),'KN 2017'!U14,"")</f>
        <v>517</v>
      </c>
      <c r="F29" s="38">
        <f>IF(ISNUMBER('KN 2017'!V14),'KN 2017'!V14,"")</f>
        <v>770</v>
      </c>
      <c r="G29" s="38">
        <f>IF(ISNUMBER('KN 2017'!W14),'KN 2017'!W14,"")</f>
        <v>402</v>
      </c>
      <c r="H29" s="38">
        <f>IF(ISNUMBER('KN 2017'!X14),'KN 2017'!X14,"")</f>
        <v>700</v>
      </c>
      <c r="I29" s="38">
        <f>IF(ISNUMBER('KN 2017'!Y14),'KN 2017'!Y14,"")</f>
        <v>725.3</v>
      </c>
      <c r="J29" s="38">
        <f>IF(ISNUMBER('KN 2017'!Z14),'KN 2017'!Z14,"")</f>
        <v>683</v>
      </c>
      <c r="K29" s="38">
        <f>IF(ISNUMBER('KN 2017'!AA14),'KN 2017'!AA14,"")</f>
        <v>600</v>
      </c>
      <c r="L29" s="38">
        <f>IF(ISNUMBER('KN 2017'!AB14),'KN 2017'!AB14,"")</f>
        <v>418</v>
      </c>
      <c r="M29" s="38">
        <f>IF(ISNUMBER('KN 2017'!AC14),'KN 2017'!AC14,"")</f>
        <v>715</v>
      </c>
      <c r="N29" s="38">
        <f>IF(ISNUMBER('KN 2017'!AD14),'KN 2017'!AD14,"")</f>
        <v>542</v>
      </c>
      <c r="O29" s="38">
        <f>IF(ISNUMBER('KN 2017'!AE14),'KN 2017'!AE14,"")</f>
        <v>325</v>
      </c>
      <c r="P29" s="47">
        <f>IF(ISNUMBER('KN 2017'!AF14),'KN 2017'!AF14,"")</f>
        <v>607.00607142857132</v>
      </c>
    </row>
    <row r="30" spans="1:16" x14ac:dyDescent="0.25">
      <c r="A30" s="43" t="s">
        <v>25</v>
      </c>
      <c r="B30" s="37">
        <f>IF(ISNUMBER('KN 2017'!BN14),'KN 2017'!BN14,"")</f>
        <v>20.5</v>
      </c>
      <c r="C30" s="37">
        <f>IF(ISNUMBER('KN 2017'!BO14),'KN 2017'!BO14,"")</f>
        <v>22.237208166856409</v>
      </c>
      <c r="D30" s="37">
        <f>IF(ISNUMBER('KN 2017'!BP14),'KN 2017'!BP14,"")</f>
        <v>22.831985998640004</v>
      </c>
      <c r="E30" s="37">
        <f>IF(ISNUMBER('KN 2017'!BQ14),'KN 2017'!BQ14,"")</f>
        <v>22.1</v>
      </c>
      <c r="F30" s="37">
        <f>IF(ISNUMBER('KN 2017'!BR14),'KN 2017'!BR14,"")</f>
        <v>21.23</v>
      </c>
      <c r="G30" s="37">
        <f>IF(ISNUMBER('KN 2017'!BS14),'KN 2017'!BS14,"")</f>
        <v>22.97</v>
      </c>
      <c r="H30" s="37">
        <f>IF(ISNUMBER('KN 2017'!BT14),'KN 2017'!BT14,"")</f>
        <v>25.026954135202597</v>
      </c>
      <c r="I30" s="37">
        <f>IF(ISNUMBER('KN 2017'!BU14),'KN 2017'!BU14,"")</f>
        <v>21.32</v>
      </c>
      <c r="J30" s="37">
        <f>IF(ISNUMBER('KN 2017'!BV14),'KN 2017'!BV14,"")</f>
        <v>21.68</v>
      </c>
      <c r="K30" s="37">
        <f>IF(ISNUMBER('KN 2017'!BW14),'KN 2017'!BW14,"")</f>
        <v>21.143000000000001</v>
      </c>
      <c r="L30" s="37">
        <f>IF(ISNUMBER('KN 2017'!BX14),'KN 2017'!BX14,"")</f>
        <v>22.830309623430963</v>
      </c>
      <c r="M30" s="37">
        <f>IF(ISNUMBER('KN 2017'!BY14),'KN 2017'!BY14,"")</f>
        <v>24.02</v>
      </c>
      <c r="N30" s="37">
        <f>IF(ISNUMBER('KN 2017'!BZ14),'KN 2017'!BZ14,"")</f>
        <v>28.5</v>
      </c>
      <c r="O30" s="37">
        <f>IF(ISNUMBER('KN 2017'!CA14),'KN 2017'!CA14,"")</f>
        <v>23.56</v>
      </c>
      <c r="P30" s="48">
        <f>IF(ISNUMBER('KN 2017'!CB14),'KN 2017'!CB14,"")</f>
        <v>22.853532708866428</v>
      </c>
    </row>
    <row r="31" spans="1:16" x14ac:dyDescent="0.25">
      <c r="A31" s="42" t="s">
        <v>26</v>
      </c>
      <c r="B31" s="3">
        <f>IF(ISNUMBER('KN 2017'!CD14),'KN 2017'!CD14,"")</f>
        <v>31000</v>
      </c>
      <c r="C31" s="3">
        <f>IF(ISNUMBER('KN 2017'!CE14),'KN 2017'!CE14,"")</f>
        <v>31938</v>
      </c>
      <c r="D31" s="3">
        <f>IF(ISNUMBER('KN 2017'!CF14),'KN 2017'!CF14,"")</f>
        <v>30048</v>
      </c>
      <c r="E31" s="3">
        <f>IF(ISNUMBER('KN 2017'!CG14),'KN 2017'!CG14,"")</f>
        <v>31123</v>
      </c>
      <c r="F31" s="3">
        <f>IF(ISNUMBER('KN 2017'!CH14),'KN 2017'!CH14,"")</f>
        <v>28400</v>
      </c>
      <c r="G31" s="3">
        <f>IF(ISNUMBER('KN 2017'!CI14),'KN 2017'!CI14,"")</f>
        <v>28851</v>
      </c>
      <c r="H31" s="3">
        <f>IF(ISNUMBER('KN 2017'!CJ14),'KN 2017'!CJ14,"")</f>
        <v>30820</v>
      </c>
      <c r="I31" s="3">
        <f>IF(ISNUMBER('KN 2017'!CK14),'KN 2017'!CK14,"")</f>
        <v>29770</v>
      </c>
      <c r="J31" s="3">
        <f>IF(ISNUMBER('KN 2017'!CL14),'KN 2017'!CL14,"")</f>
        <v>29446</v>
      </c>
      <c r="K31" s="3">
        <f>IF(ISNUMBER('KN 2017'!CM14),'KN 2017'!CM14,"")</f>
        <v>29999</v>
      </c>
      <c r="L31" s="3">
        <f>IF(ISNUMBER('KN 2017'!CN14),'KN 2017'!CN14,"")</f>
        <v>30457</v>
      </c>
      <c r="M31" s="3">
        <f>IF(ISNUMBER('KN 2017'!CO14),'KN 2017'!CO14,"")</f>
        <v>31500</v>
      </c>
      <c r="N31" s="3">
        <f>IF(ISNUMBER('KN 2017'!CP14),'KN 2017'!CP14,"")</f>
        <v>28569</v>
      </c>
      <c r="O31" s="3">
        <f>IF(ISNUMBER('KN 2017'!CQ14),'KN 2017'!CQ14,"")</f>
        <v>30640</v>
      </c>
      <c r="P31" s="49">
        <f>IF(ISNUMBER('KN 2017'!CR14),'KN 2017'!CR14,"")</f>
        <v>30182.928571428572</v>
      </c>
    </row>
    <row r="32" spans="1:16" x14ac:dyDescent="0.25">
      <c r="A32" s="43" t="s">
        <v>27</v>
      </c>
      <c r="B32" s="37">
        <f>IF(ISNUMBER('KN 2017'!CT14),'KN 2017'!CT14,"")</f>
        <v>62</v>
      </c>
      <c r="C32" s="37">
        <f>IF(ISNUMBER('KN 2017'!CU14),'KN 2017'!CU14,"")</f>
        <v>62.55</v>
      </c>
      <c r="D32" s="37">
        <f>IF(ISNUMBER('KN 2017'!CV14),'KN 2017'!CV14,"")</f>
        <v>70.944330634111225</v>
      </c>
      <c r="E32" s="37">
        <f>IF(ISNUMBER('KN 2017'!CW14),'KN 2017'!CW14,"")</f>
        <v>66</v>
      </c>
      <c r="F32" s="37">
        <f>IF(ISNUMBER('KN 2017'!CX14),'KN 2017'!CX14,"")</f>
        <v>62.561</v>
      </c>
      <c r="G32" s="37">
        <f>IF(ISNUMBER('KN 2017'!CY14),'KN 2017'!CY14,"")</f>
        <v>97</v>
      </c>
      <c r="H32" s="37">
        <f>IF(ISNUMBER('KN 2017'!CZ14),'KN 2017'!CZ14,"")</f>
        <v>63.981291527999986</v>
      </c>
      <c r="I32" s="37">
        <f>IF(ISNUMBER('KN 2017'!DA14),'KN 2017'!DA14,"")</f>
        <v>63.32</v>
      </c>
      <c r="J32" s="37">
        <f>IF(ISNUMBER('KN 2017'!DB14),'KN 2017'!DB14,"")</f>
        <v>55</v>
      </c>
      <c r="K32" s="37">
        <f>IF(ISNUMBER('KN 2017'!DC14),'KN 2017'!DC14,"")</f>
        <v>60.72</v>
      </c>
      <c r="L32" s="37">
        <f>IF(ISNUMBER('KN 2017'!DD14),'KN 2017'!DD14,"")</f>
        <v>61.84</v>
      </c>
      <c r="M32" s="37">
        <f>IF(ISNUMBER('KN 2017'!DE14),'KN 2017'!DE14,"")</f>
        <v>62.309999999999995</v>
      </c>
      <c r="N32" s="37">
        <f>IF(ISNUMBER('KN 2017'!DF14),'KN 2017'!DF14,"")</f>
        <v>49</v>
      </c>
      <c r="O32" s="37">
        <f>IF(ISNUMBER('KN 2017'!DG14),'KN 2017'!DG14,"")</f>
        <v>70.900000000000006</v>
      </c>
      <c r="P32" s="48">
        <f>IF(ISNUMBER('KN 2017'!DH14),'KN 2017'!DH14,"")</f>
        <v>64.866187297293649</v>
      </c>
    </row>
    <row r="33" spans="1:16" ht="15.75" thickBot="1" x14ac:dyDescent="0.3">
      <c r="A33" s="44" t="s">
        <v>28</v>
      </c>
      <c r="B33" s="40">
        <f>IF(ISNUMBER('KN 2017'!DJ14),'KN 2017'!DJ14,"")</f>
        <v>18630</v>
      </c>
      <c r="C33" s="40">
        <f>IF(ISNUMBER('KN 2017'!DK14),'KN 2017'!DK14,"")</f>
        <v>18094.2</v>
      </c>
      <c r="D33" s="40">
        <f>IF(ISNUMBER('KN 2017'!DL14),'KN 2017'!DL14,"")</f>
        <v>16322</v>
      </c>
      <c r="E33" s="40">
        <f>IF(ISNUMBER('KN 2017'!DM14),'KN 2017'!DM14,"")</f>
        <v>16635</v>
      </c>
      <c r="F33" s="40">
        <f>IF(ISNUMBER('KN 2017'!DN14),'KN 2017'!DN14,"")</f>
        <v>15300</v>
      </c>
      <c r="G33" s="40">
        <f>IF(ISNUMBER('KN 2017'!DO14),'KN 2017'!DO14,"")</f>
        <v>15831</v>
      </c>
      <c r="H33" s="40">
        <f>IF(ISNUMBER('KN 2017'!DP14),'KN 2017'!DP14,"")</f>
        <v>18490</v>
      </c>
      <c r="I33" s="40">
        <f>IF(ISNUMBER('KN 2017'!DQ14),'KN 2017'!DQ14,"")</f>
        <v>16183</v>
      </c>
      <c r="J33" s="40">
        <f>IF(ISNUMBER('KN 2017'!DR14),'KN 2017'!DR14,"")</f>
        <v>18175</v>
      </c>
      <c r="K33" s="40">
        <f>IF(ISNUMBER('KN 2017'!DS14),'KN 2017'!DS14,"")</f>
        <v>15816</v>
      </c>
      <c r="L33" s="40">
        <f>IF(ISNUMBER('KN 2017'!DT14),'KN 2017'!DT14,"")</f>
        <v>17657</v>
      </c>
      <c r="M33" s="40">
        <f>IF(ISNUMBER('KN 2017'!DU14),'KN 2017'!DU14,"")</f>
        <v>16551</v>
      </c>
      <c r="N33" s="40">
        <f>IF(ISNUMBER('KN 2017'!DV14),'KN 2017'!DV14,"")</f>
        <v>17050</v>
      </c>
      <c r="O33" s="40">
        <f>IF(ISNUMBER('KN 2017'!DW14),'KN 2017'!DW14,"")</f>
        <v>16710</v>
      </c>
      <c r="P33" s="50">
        <f>IF(ISNUMBER('KN 2017'!DX14),'KN 2017'!DX14,"")</f>
        <v>16960.3</v>
      </c>
    </row>
    <row r="34" spans="1:16" ht="19.5" thickBot="1" x14ac:dyDescent="0.3">
      <c r="A34" s="98" t="str">
        <f>'KN 2017'!A15</f>
        <v>26-51-H/01 Elektrikář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x14ac:dyDescent="0.25">
      <c r="A35" s="51" t="s">
        <v>51</v>
      </c>
      <c r="B35" s="52">
        <f>IF(ISNUMBER('KN 2017'!B15),'KN 2017'!B15,"")</f>
        <v>21752.147915027541</v>
      </c>
      <c r="C35" s="52">
        <f>IF(ISNUMBER('KN 2017'!C15),'KN 2017'!C15,"")</f>
        <v>22744.854367517986</v>
      </c>
      <c r="D35" s="52">
        <f>IF(ISNUMBER('KN 2017'!D15),'KN 2017'!D15,"")</f>
        <v>20941.404023329807</v>
      </c>
      <c r="E35" s="52">
        <f>IF(ISNUMBER('KN 2017'!E15),'KN 2017'!E15,"")</f>
        <v>22743.447249688012</v>
      </c>
      <c r="F35" s="52">
        <f>IF(ISNUMBER('KN 2017'!F15),'KN 2017'!F15,"")</f>
        <v>17404.244927860644</v>
      </c>
      <c r="G35" s="52">
        <f>IF(ISNUMBER('KN 2017'!G15),'KN 2017'!G15,"")</f>
        <v>19631.368560647919</v>
      </c>
      <c r="H35" s="52">
        <f>IF(ISNUMBER('KN 2017'!H15),'KN 2017'!H15,"")</f>
        <v>22837.096667227099</v>
      </c>
      <c r="I35" s="52">
        <f>IF(ISNUMBER('KN 2017'!I15),'KN 2017'!I15,"")</f>
        <v>23035.595890800345</v>
      </c>
      <c r="J35" s="52">
        <f>IF(ISNUMBER('KN 2017'!J15),'KN 2017'!J15,"")</f>
        <v>23075.892620089482</v>
      </c>
      <c r="K35" s="52">
        <f>IF(ISNUMBER('KN 2017'!K15),'KN 2017'!K15,"")</f>
        <v>21166.585755934302</v>
      </c>
      <c r="L35" s="52">
        <f>IF(ISNUMBER('KN 2017'!L15),'KN 2017'!L15,"")</f>
        <v>20972.637220694181</v>
      </c>
      <c r="M35" s="52">
        <f>IF(ISNUMBER('KN 2017'!M15),'KN 2017'!M15,"")</f>
        <v>22834.051591682794</v>
      </c>
      <c r="N35" s="52">
        <f>IF(ISNUMBER('KN 2017'!N15),'KN 2017'!N15,"")</f>
        <v>17361.202511773939</v>
      </c>
      <c r="O35" s="52">
        <f>IF(ISNUMBER('KN 2017'!O15),'KN 2017'!O15,"")</f>
        <v>21869.120189558093</v>
      </c>
      <c r="P35" s="46">
        <f>IF(ISNUMBER('KN 2017'!P15),'KN 2017'!P15,"")</f>
        <v>21312.117820845157</v>
      </c>
    </row>
    <row r="36" spans="1:16" x14ac:dyDescent="0.25">
      <c r="A36" s="42" t="s">
        <v>52</v>
      </c>
      <c r="B36" s="38">
        <f>IF(ISNUMBER('KN 2017'!R15),'KN 2017'!R15,"")</f>
        <v>790</v>
      </c>
      <c r="C36" s="38">
        <f>IF(ISNUMBER('KN 2017'!S15),'KN 2017'!S15,"")</f>
        <v>610.78499999999997</v>
      </c>
      <c r="D36" s="38">
        <f>IF(ISNUMBER('KN 2017'!T15),'KN 2017'!T15,"")</f>
        <v>700</v>
      </c>
      <c r="E36" s="38">
        <f>IF(ISNUMBER('KN 2017'!U15),'KN 2017'!U15,"")</f>
        <v>517</v>
      </c>
      <c r="F36" s="38">
        <f>IF(ISNUMBER('KN 2017'!V15),'KN 2017'!V15,"")</f>
        <v>770</v>
      </c>
      <c r="G36" s="38">
        <f>IF(ISNUMBER('KN 2017'!W15),'KN 2017'!W15,"")</f>
        <v>412</v>
      </c>
      <c r="H36" s="38">
        <f>IF(ISNUMBER('KN 2017'!X15),'KN 2017'!X15,"")</f>
        <v>700</v>
      </c>
      <c r="I36" s="38">
        <f>IF(ISNUMBER('KN 2017'!Y15),'KN 2017'!Y15,"")</f>
        <v>737.5</v>
      </c>
      <c r="J36" s="38">
        <f>IF(ISNUMBER('KN 2017'!Z15),'KN 2017'!Z15,"")</f>
        <v>694</v>
      </c>
      <c r="K36" s="38">
        <f>IF(ISNUMBER('KN 2017'!AA15),'KN 2017'!AA15,"")</f>
        <v>606</v>
      </c>
      <c r="L36" s="38">
        <f>IF(ISNUMBER('KN 2017'!AB15),'KN 2017'!AB15,"")</f>
        <v>418</v>
      </c>
      <c r="M36" s="38">
        <f>IF(ISNUMBER('KN 2017'!AC15),'KN 2017'!AC15,"")</f>
        <v>715</v>
      </c>
      <c r="N36" s="38">
        <f>IF(ISNUMBER('KN 2017'!AD15),'KN 2017'!AD15,"")</f>
        <v>542</v>
      </c>
      <c r="O36" s="38">
        <f>IF(ISNUMBER('KN 2017'!AE15),'KN 2017'!AE15,"")</f>
        <v>325</v>
      </c>
      <c r="P36" s="47">
        <f>IF(ISNUMBER('KN 2017'!AF15),'KN 2017'!AF15,"")</f>
        <v>609.80607142857139</v>
      </c>
    </row>
    <row r="37" spans="1:16" x14ac:dyDescent="0.25">
      <c r="A37" s="43" t="s">
        <v>25</v>
      </c>
      <c r="B37" s="37">
        <f>IF(ISNUMBER('KN 2017'!BN15),'KN 2017'!BN15,"")</f>
        <v>20.5</v>
      </c>
      <c r="C37" s="37">
        <f>IF(ISNUMBER('KN 2017'!BO15),'KN 2017'!BO15,"")</f>
        <v>19.885080803854393</v>
      </c>
      <c r="D37" s="37">
        <f>IF(ISNUMBER('KN 2017'!BP15),'KN 2017'!BP15,"")</f>
        <v>19.786367590640005</v>
      </c>
      <c r="E37" s="37">
        <f>IF(ISNUMBER('KN 2017'!BQ15),'KN 2017'!BQ15,"")</f>
        <v>18.940000000000001</v>
      </c>
      <c r="F37" s="37">
        <f>IF(ISNUMBER('KN 2017'!BR15),'KN 2017'!BR15,"")</f>
        <v>23.55</v>
      </c>
      <c r="G37" s="37">
        <f>IF(ISNUMBER('KN 2017'!BS15),'KN 2017'!BS15,"")</f>
        <v>19.59</v>
      </c>
      <c r="H37" s="37">
        <f>IF(ISNUMBER('KN 2017'!BT15),'KN 2017'!BT15,"")</f>
        <v>19.094224258012026</v>
      </c>
      <c r="I37" s="37">
        <f>IF(ISNUMBER('KN 2017'!BU15),'KN 2017'!BU15,"")</f>
        <v>17.89</v>
      </c>
      <c r="J37" s="37">
        <f>IF(ISNUMBER('KN 2017'!BV15),'KN 2017'!BV15,"")</f>
        <v>18.489999999999998</v>
      </c>
      <c r="K37" s="37">
        <f>IF(ISNUMBER('KN 2017'!BW15),'KN 2017'!BW15,"")</f>
        <v>19.954000000000001</v>
      </c>
      <c r="L37" s="37">
        <f>IF(ISNUMBER('KN 2017'!BX15),'KN 2017'!BX15,"")</f>
        <v>20.82967727272727</v>
      </c>
      <c r="M37" s="37">
        <f>IF(ISNUMBER('KN 2017'!BY15),'KN 2017'!BY15,"")</f>
        <v>19.239999999999998</v>
      </c>
      <c r="N37" s="37">
        <f>IF(ISNUMBER('KN 2017'!BZ15),'KN 2017'!BZ15,"")</f>
        <v>26</v>
      </c>
      <c r="O37" s="37">
        <f>IF(ISNUMBER('KN 2017'!CA15),'KN 2017'!CA15,"")</f>
        <v>19.309999999999999</v>
      </c>
      <c r="P37" s="48">
        <f>IF(ISNUMBER('KN 2017'!CB15),'KN 2017'!CB15,"")</f>
        <v>20.218524994659553</v>
      </c>
    </row>
    <row r="38" spans="1:16" x14ac:dyDescent="0.25">
      <c r="A38" s="42" t="s">
        <v>26</v>
      </c>
      <c r="B38" s="3">
        <f>IF(ISNUMBER('KN 2017'!CD15),'KN 2017'!CD15,"")</f>
        <v>31000</v>
      </c>
      <c r="C38" s="3">
        <f>IF(ISNUMBER('KN 2017'!CE15),'KN 2017'!CE15,"")</f>
        <v>31938</v>
      </c>
      <c r="D38" s="3">
        <f>IF(ISNUMBER('KN 2017'!CF15),'KN 2017'!CF15,"")</f>
        <v>30048</v>
      </c>
      <c r="E38" s="3">
        <f>IF(ISNUMBER('KN 2017'!CG15),'KN 2017'!CG15,"")</f>
        <v>31123</v>
      </c>
      <c r="F38" s="3">
        <f>IF(ISNUMBER('KN 2017'!CH15),'KN 2017'!CH15,"")</f>
        <v>28400</v>
      </c>
      <c r="G38" s="3">
        <f>IF(ISNUMBER('KN 2017'!CI15),'KN 2017'!CI15,"")</f>
        <v>28851</v>
      </c>
      <c r="H38" s="3">
        <f>IF(ISNUMBER('KN 2017'!CJ15),'KN 2017'!CJ15,"")</f>
        <v>30820</v>
      </c>
      <c r="I38" s="3">
        <f>IF(ISNUMBER('KN 2017'!CK15),'KN 2017'!CK15,"")</f>
        <v>29770</v>
      </c>
      <c r="J38" s="3">
        <f>IF(ISNUMBER('KN 2017'!CL15),'KN 2017'!CL15,"")</f>
        <v>29446</v>
      </c>
      <c r="K38" s="3">
        <f>IF(ISNUMBER('KN 2017'!CM15),'KN 2017'!CM15,"")</f>
        <v>29999</v>
      </c>
      <c r="L38" s="3">
        <f>IF(ISNUMBER('KN 2017'!CN15),'KN 2017'!CN15,"")</f>
        <v>30457</v>
      </c>
      <c r="M38" s="3">
        <f>IF(ISNUMBER('KN 2017'!CO15),'KN 2017'!CO15,"")</f>
        <v>31500</v>
      </c>
      <c r="N38" s="3">
        <f>IF(ISNUMBER('KN 2017'!CP15),'KN 2017'!CP15,"")</f>
        <v>28569</v>
      </c>
      <c r="O38" s="3">
        <f>IF(ISNUMBER('KN 2017'!CQ15),'KN 2017'!CQ15,"")</f>
        <v>30640</v>
      </c>
      <c r="P38" s="49">
        <f>IF(ISNUMBER('KN 2017'!CR15),'KN 2017'!CR15,"")</f>
        <v>30182.928571428572</v>
      </c>
    </row>
    <row r="39" spans="1:16" x14ac:dyDescent="0.25">
      <c r="A39" s="43" t="s">
        <v>27</v>
      </c>
      <c r="B39" s="37">
        <f>IF(ISNUMBER('KN 2017'!CT15),'KN 2017'!CT15,"")</f>
        <v>62</v>
      </c>
      <c r="C39" s="37">
        <f>IF(ISNUMBER('KN 2017'!CU15),'KN 2017'!CU15,"")</f>
        <v>62.55</v>
      </c>
      <c r="D39" s="37">
        <f>IF(ISNUMBER('KN 2017'!CV15),'KN 2017'!CV15,"")</f>
        <v>72.063189316596819</v>
      </c>
      <c r="E39" s="37">
        <f>IF(ISNUMBER('KN 2017'!CW15),'KN 2017'!CW15,"")</f>
        <v>66</v>
      </c>
      <c r="F39" s="37">
        <f>IF(ISNUMBER('KN 2017'!CX15),'KN 2017'!CX15,"")</f>
        <v>62.6</v>
      </c>
      <c r="G39" s="37">
        <f>IF(ISNUMBER('KN 2017'!CY15),'KN 2017'!CY15,"")</f>
        <v>97</v>
      </c>
      <c r="H39" s="37">
        <f>IF(ISNUMBER('KN 2017'!CZ15),'KN 2017'!CZ15,"")</f>
        <v>63.981291527999986</v>
      </c>
      <c r="I39" s="37">
        <f>IF(ISNUMBER('KN 2017'!DA15),'KN 2017'!DA15,"")</f>
        <v>63.32</v>
      </c>
      <c r="J39" s="37">
        <f>IF(ISNUMBER('KN 2017'!DB15),'KN 2017'!DB15,"")</f>
        <v>55</v>
      </c>
      <c r="K39" s="37">
        <f>IF(ISNUMBER('KN 2017'!DC15),'KN 2017'!DC15,"")</f>
        <v>60.72</v>
      </c>
      <c r="L39" s="37">
        <f>IF(ISNUMBER('KN 2017'!DD15),'KN 2017'!DD15,"")</f>
        <v>61.84</v>
      </c>
      <c r="M39" s="37">
        <f>IF(ISNUMBER('KN 2017'!DE15),'KN 2017'!DE15,"")</f>
        <v>62.309999999999995</v>
      </c>
      <c r="N39" s="37">
        <f>IF(ISNUMBER('KN 2017'!DF15),'KN 2017'!DF15,"")</f>
        <v>49</v>
      </c>
      <c r="O39" s="37">
        <f>IF(ISNUMBER('KN 2017'!DG15),'KN 2017'!DG15,"")</f>
        <v>70.900000000000006</v>
      </c>
      <c r="P39" s="48">
        <f>IF(ISNUMBER('KN 2017'!DH15),'KN 2017'!DH15,"")</f>
        <v>64.948891488899775</v>
      </c>
    </row>
    <row r="40" spans="1:16" ht="15.75" thickBot="1" x14ac:dyDescent="0.3">
      <c r="A40" s="44" t="s">
        <v>28</v>
      </c>
      <c r="B40" s="40">
        <f>IF(ISNUMBER('KN 2017'!DJ15),'KN 2017'!DJ15,"")</f>
        <v>18630</v>
      </c>
      <c r="C40" s="40">
        <f>IF(ISNUMBER('KN 2017'!DK15),'KN 2017'!DK15,"")</f>
        <v>18094.2</v>
      </c>
      <c r="D40" s="40">
        <f>IF(ISNUMBER('KN 2017'!DL15),'KN 2017'!DL15,"")</f>
        <v>16322</v>
      </c>
      <c r="E40" s="40">
        <f>IF(ISNUMBER('KN 2017'!DM15),'KN 2017'!DM15,"")</f>
        <v>16635</v>
      </c>
      <c r="F40" s="40">
        <f>IF(ISNUMBER('KN 2017'!DN15),'KN 2017'!DN15,"")</f>
        <v>15300</v>
      </c>
      <c r="G40" s="40">
        <f>IF(ISNUMBER('KN 2017'!DO15),'KN 2017'!DO15,"")</f>
        <v>15831</v>
      </c>
      <c r="H40" s="40">
        <f>IF(ISNUMBER('KN 2017'!DP15),'KN 2017'!DP15,"")</f>
        <v>18490</v>
      </c>
      <c r="I40" s="40">
        <f>IF(ISNUMBER('KN 2017'!DQ15),'KN 2017'!DQ15,"")</f>
        <v>16183</v>
      </c>
      <c r="J40" s="40">
        <f>IF(ISNUMBER('KN 2017'!DR15),'KN 2017'!DR15,"")</f>
        <v>18175</v>
      </c>
      <c r="K40" s="40">
        <f>IF(ISNUMBER('KN 2017'!DS15),'KN 2017'!DS15,"")</f>
        <v>15816</v>
      </c>
      <c r="L40" s="40">
        <f>IF(ISNUMBER('KN 2017'!DT15),'KN 2017'!DT15,"")</f>
        <v>17657</v>
      </c>
      <c r="M40" s="40">
        <f>IF(ISNUMBER('KN 2017'!DU15),'KN 2017'!DU15,"")</f>
        <v>16551</v>
      </c>
      <c r="N40" s="40">
        <f>IF(ISNUMBER('KN 2017'!DV15),'KN 2017'!DV15,"")</f>
        <v>17050</v>
      </c>
      <c r="O40" s="40">
        <f>IF(ISNUMBER('KN 2017'!DW15),'KN 2017'!DW15,"")</f>
        <v>16710</v>
      </c>
      <c r="P40" s="50">
        <f>IF(ISNUMBER('KN 2017'!DX15),'KN 2017'!DX15,"")</f>
        <v>16960.3</v>
      </c>
    </row>
  </sheetData>
  <mergeCells count="8">
    <mergeCell ref="A1:P1"/>
    <mergeCell ref="A2:P2"/>
    <mergeCell ref="A3:P3"/>
    <mergeCell ref="A34:P34"/>
    <mergeCell ref="A6:P6"/>
    <mergeCell ref="A13:P13"/>
    <mergeCell ref="A20:P20"/>
    <mergeCell ref="A27:P2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B7" sqref="B7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6" t="str">
        <f>'Tabulka č. 1'!A1:P1</f>
        <v>Krajské normativy a ukazatele pro stanovení krajských normativů v roce 2017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tr">
        <f>'KN 2017'!A16</f>
        <v>66-51-H/01 Prodavač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51</v>
      </c>
      <c r="B7" s="52">
        <f>IF(ISNUMBER('KN 2017'!B16),'KN 2017'!B16,"")</f>
        <v>18080.51462281913</v>
      </c>
      <c r="C7" s="52">
        <f>IF(ISNUMBER('KN 2017'!C16),'KN 2017'!C16,"")</f>
        <v>21634.686015996249</v>
      </c>
      <c r="D7" s="52">
        <f>IF(ISNUMBER('KN 2017'!D16),'KN 2017'!D16,"")</f>
        <v>18990.688035318013</v>
      </c>
      <c r="E7" s="52">
        <f>IF(ISNUMBER('KN 2017'!E16),'KN 2017'!E16,"")</f>
        <v>17653.452622583056</v>
      </c>
      <c r="F7" s="52">
        <f>IF(ISNUMBER('KN 2017'!F16),'KN 2017'!F16,"")</f>
        <v>29318.481766595753</v>
      </c>
      <c r="G7" s="52">
        <f>IF(ISNUMBER('KN 2017'!G16),'KN 2017'!G16,"")</f>
        <v>17920.299952945203</v>
      </c>
      <c r="H7" s="52">
        <f>IF(ISNUMBER('KN 2017'!H16),'KN 2017'!H16,"")</f>
        <v>21204.800404771933</v>
      </c>
      <c r="I7" s="52">
        <f>IF(ISNUMBER('KN 2017'!I16),'KN 2017'!I16,"")</f>
        <v>19870.284935958196</v>
      </c>
      <c r="J7" s="52">
        <f>IF(ISNUMBER('KN 2017'!J16),'KN 2017'!J16,"")</f>
        <v>21227.398854199047</v>
      </c>
      <c r="K7" s="52">
        <f>IF(ISNUMBER('KN 2017'!K16),'KN 2017'!K16,"")</f>
        <v>19648.755912208591</v>
      </c>
      <c r="L7" s="52">
        <f>IF(ISNUMBER('KN 2017'!L16),'KN 2017'!L16,"")</f>
        <v>20194.349611649031</v>
      </c>
      <c r="M7" s="52">
        <f>IF(ISNUMBER('KN 2017'!M16),'KN 2017'!M16,"")</f>
        <v>20107.804236966324</v>
      </c>
      <c r="N7" s="52">
        <f>IF(ISNUMBER('KN 2017'!N16),'KN 2017'!N16,"")</f>
        <v>17619.745498199278</v>
      </c>
      <c r="O7" s="52">
        <f>IF(ISNUMBER('KN 2017'!O16),'KN 2017'!O16,"")</f>
        <v>20479.672978988347</v>
      </c>
      <c r="P7" s="46">
        <f>IF(ISNUMBER('KN 2017'!P16),'KN 2017'!P16,"")</f>
        <v>20282.209674942722</v>
      </c>
    </row>
    <row r="8" spans="1:31" s="39" customFormat="1" x14ac:dyDescent="0.25">
      <c r="A8" s="42" t="s">
        <v>52</v>
      </c>
      <c r="B8" s="38">
        <f>IF(ISNUMBER('KN 2017'!R16),'KN 2017'!R16,"")</f>
        <v>1100</v>
      </c>
      <c r="C8" s="38">
        <f>IF(ISNUMBER('KN 2017'!S16),'KN 2017'!S16,"")</f>
        <v>610.78499999999997</v>
      </c>
      <c r="D8" s="38">
        <f>IF(ISNUMBER('KN 2017'!T16),'KN 2017'!T16,"")</f>
        <v>700</v>
      </c>
      <c r="E8" s="38">
        <f>IF(ISNUMBER('KN 2017'!U16),'KN 2017'!U16,"")</f>
        <v>517</v>
      </c>
      <c r="F8" s="38">
        <f>IF(ISNUMBER('KN 2017'!V16),'KN 2017'!V16,"")</f>
        <v>770</v>
      </c>
      <c r="G8" s="38">
        <f>IF(ISNUMBER('KN 2017'!W16),'KN 2017'!W16,"")</f>
        <v>405</v>
      </c>
      <c r="H8" s="38">
        <f>IF(ISNUMBER('KN 2017'!X16),'KN 2017'!X16,"")</f>
        <v>700</v>
      </c>
      <c r="I8" s="38">
        <f>IF(ISNUMBER('KN 2017'!Y16),'KN 2017'!Y16,"")</f>
        <v>725.5</v>
      </c>
      <c r="J8" s="38">
        <f>IF(ISNUMBER('KN 2017'!Z16),'KN 2017'!Z16,"")</f>
        <v>687</v>
      </c>
      <c r="K8" s="38">
        <f>IF(ISNUMBER('KN 2017'!AA16),'KN 2017'!AA16,"")</f>
        <v>597</v>
      </c>
      <c r="L8" s="38">
        <f>IF(ISNUMBER('KN 2017'!AB16),'KN 2017'!AB16,"")</f>
        <v>418</v>
      </c>
      <c r="M8" s="38">
        <f>IF(ISNUMBER('KN 2017'!AC16),'KN 2017'!AC16,"")</f>
        <v>715</v>
      </c>
      <c r="N8" s="38">
        <f>IF(ISNUMBER('KN 2017'!AD16),'KN 2017'!AD16,"")</f>
        <v>542</v>
      </c>
      <c r="O8" s="38">
        <f>IF(ISNUMBER('KN 2017'!AE16),'KN 2017'!AE16,"")</f>
        <v>325</v>
      </c>
      <c r="P8" s="47">
        <f>IF(ISNUMBER('KN 2017'!AF16),'KN 2017'!AF16,"")</f>
        <v>629.44892857142861</v>
      </c>
    </row>
    <row r="9" spans="1:31" x14ac:dyDescent="0.25">
      <c r="A9" s="43" t="s">
        <v>25</v>
      </c>
      <c r="B9" s="37">
        <f>IF(ISNUMBER('KN 2017'!BN16),'KN 2017'!BN16,"")</f>
        <v>25.7</v>
      </c>
      <c r="C9" s="37">
        <f>IF(ISNUMBER('KN 2017'!BO16),'KN 2017'!BO16,"")</f>
        <v>21.100481870787071</v>
      </c>
      <c r="D9" s="37">
        <f>IF(ISNUMBER('KN 2017'!BP16),'KN 2017'!BP16,"")</f>
        <v>22.121341703440002</v>
      </c>
      <c r="E9" s="37">
        <f>IF(ISNUMBER('KN 2017'!BQ16),'KN 2017'!BQ16,"")</f>
        <v>25.53</v>
      </c>
      <c r="F9" s="37">
        <f>IF(ISNUMBER('KN 2017'!BR16),'KN 2017'!BR16,"")</f>
        <v>13.57</v>
      </c>
      <c r="G9" s="37">
        <f>IF(ISNUMBER('KN 2017'!BS16),'KN 2017'!BS16,"")</f>
        <v>21.69</v>
      </c>
      <c r="H9" s="37">
        <f>IF(ISNUMBER('KN 2017'!BT16),'KN 2017'!BT16,"")</f>
        <v>20.851431570493965</v>
      </c>
      <c r="I9" s="37">
        <f>IF(ISNUMBER('KN 2017'!BU16),'KN 2017'!BU16,"")</f>
        <v>21.26</v>
      </c>
      <c r="J9" s="37">
        <f>IF(ISNUMBER('KN 2017'!BV16),'KN 2017'!BV16,"")</f>
        <v>20.47</v>
      </c>
      <c r="K9" s="37">
        <f>IF(ISNUMBER('KN 2017'!BW16),'KN 2017'!BW16,"")</f>
        <v>21.786999999999999</v>
      </c>
      <c r="L9" s="37">
        <f>IF(ISNUMBER('KN 2017'!BX16),'KN 2017'!BX16,"")</f>
        <v>21.79648648648649</v>
      </c>
      <c r="M9" s="37">
        <f>IF(ISNUMBER('KN 2017'!BY16),'KN 2017'!BY16,"")</f>
        <v>22.34</v>
      </c>
      <c r="N9" s="37">
        <f>IF(ISNUMBER('KN 2017'!BZ16),'KN 2017'!BZ16,"")</f>
        <v>25.5</v>
      </c>
      <c r="O9" s="37">
        <f>IF(ISNUMBER('KN 2017'!CA16),'KN 2017'!CA16,"")</f>
        <v>20.83</v>
      </c>
      <c r="P9" s="48">
        <f>IF(ISNUMBER('KN 2017'!CB16),'KN 2017'!CB16,"")</f>
        <v>21.753338687943391</v>
      </c>
    </row>
    <row r="10" spans="1:31" s="39" customFormat="1" x14ac:dyDescent="0.25">
      <c r="A10" s="42" t="s">
        <v>26</v>
      </c>
      <c r="B10" s="3">
        <f>IF(ISNUMBER('KN 2017'!CD16),'KN 2017'!CD16,"")</f>
        <v>31000</v>
      </c>
      <c r="C10" s="3">
        <f>IF(ISNUMBER('KN 2017'!CE16),'KN 2017'!CE16,"")</f>
        <v>31938</v>
      </c>
      <c r="D10" s="3">
        <f>IF(ISNUMBER('KN 2017'!CF16),'KN 2017'!CF16,"")</f>
        <v>30048</v>
      </c>
      <c r="E10" s="3">
        <f>IF(ISNUMBER('KN 2017'!CG16),'KN 2017'!CG16,"")</f>
        <v>31123</v>
      </c>
      <c r="F10" s="3">
        <f>IF(ISNUMBER('KN 2017'!CH16),'KN 2017'!CH16,"")</f>
        <v>28400</v>
      </c>
      <c r="G10" s="3">
        <f>IF(ISNUMBER('KN 2017'!CI16),'KN 2017'!CI16,"")</f>
        <v>28851</v>
      </c>
      <c r="H10" s="3">
        <f>IF(ISNUMBER('KN 2017'!CJ16),'KN 2017'!CJ16,"")</f>
        <v>30820</v>
      </c>
      <c r="I10" s="3">
        <f>IF(ISNUMBER('KN 2017'!CK16),'KN 2017'!CK16,"")</f>
        <v>29770</v>
      </c>
      <c r="J10" s="3">
        <f>IF(ISNUMBER('KN 2017'!CL16),'KN 2017'!CL16,"")</f>
        <v>29446</v>
      </c>
      <c r="K10" s="3">
        <f>IF(ISNUMBER('KN 2017'!CM16),'KN 2017'!CM16,"")</f>
        <v>29999</v>
      </c>
      <c r="L10" s="3">
        <f>IF(ISNUMBER('KN 2017'!CN16),'KN 2017'!CN16,"")</f>
        <v>30457</v>
      </c>
      <c r="M10" s="3">
        <f>IF(ISNUMBER('KN 2017'!CO16),'KN 2017'!CO16,"")</f>
        <v>31500</v>
      </c>
      <c r="N10" s="3">
        <f>IF(ISNUMBER('KN 2017'!CP16),'KN 2017'!CP16,"")</f>
        <v>28569</v>
      </c>
      <c r="O10" s="3">
        <f>IF(ISNUMBER('KN 2017'!CQ16),'KN 2017'!CQ16,"")</f>
        <v>30640</v>
      </c>
      <c r="P10" s="49">
        <f>IF(ISNUMBER('KN 2017'!CR16),'KN 2017'!CR16,"")</f>
        <v>30182.928571428572</v>
      </c>
    </row>
    <row r="11" spans="1:31" x14ac:dyDescent="0.25">
      <c r="A11" s="43" t="s">
        <v>27</v>
      </c>
      <c r="B11" s="37">
        <f>IF(ISNUMBER('KN 2017'!CT6),'KN 2017'!CT6,"")</f>
        <v>62</v>
      </c>
      <c r="C11" s="37">
        <f>IF(ISNUMBER('KN 2017'!CU6),'KN 2017'!CU6,"")</f>
        <v>62.55</v>
      </c>
      <c r="D11" s="37">
        <f>IF(ISNUMBER('KN 2017'!CV6),'KN 2017'!CV6,"")</f>
        <v>72.790990595495231</v>
      </c>
      <c r="E11" s="37">
        <f>IF(ISNUMBER('KN 2017'!CW6),'KN 2017'!CW6,"")</f>
        <v>66</v>
      </c>
      <c r="F11" s="37">
        <f>IF(ISNUMBER('KN 2017'!CX6),'KN 2017'!CX6,"")</f>
        <v>53.64</v>
      </c>
      <c r="G11" s="37">
        <f>IF(ISNUMBER('KN 2017'!CY6),'KN 2017'!CY6,"")</f>
        <v>97</v>
      </c>
      <c r="H11" s="37">
        <f>IF(ISNUMBER('KN 2017'!CZ6),'KN 2017'!CZ6,"")</f>
        <v>63.981291527999986</v>
      </c>
      <c r="I11" s="37">
        <f>IF(ISNUMBER('KN 2017'!DA6),'KN 2017'!DA6,"")</f>
        <v>63.32</v>
      </c>
      <c r="J11" s="37">
        <f>IF(ISNUMBER('KN 2017'!DB6),'KN 2017'!DB6,"")</f>
        <v>55</v>
      </c>
      <c r="K11" s="37">
        <f>IF(ISNUMBER('KN 2017'!DC6),'KN 2017'!DC6,"")</f>
        <v>60.72</v>
      </c>
      <c r="L11" s="37">
        <f>IF(ISNUMBER('KN 2017'!DD6),'KN 2017'!DD6,"")</f>
        <v>61.84</v>
      </c>
      <c r="M11" s="37">
        <f>IF(ISNUMBER('KN 2017'!DE6),'KN 2017'!DE6,"")</f>
        <v>62.309999999999995</v>
      </c>
      <c r="N11" s="37">
        <f>IF(ISNUMBER('KN 2017'!DF6),'KN 2017'!DF6,"")</f>
        <v>49</v>
      </c>
      <c r="O11" s="37">
        <f>IF(ISNUMBER('KN 2017'!DG6),'KN 2017'!DG6,"")</f>
        <v>70.900000000000006</v>
      </c>
      <c r="P11" s="48">
        <f>IF(ISNUMBER('KN 2017'!DH6),'KN 2017'!DH6,"")</f>
        <v>64.360877294535371</v>
      </c>
    </row>
    <row r="12" spans="1:31" s="39" customFormat="1" ht="15.75" thickBot="1" x14ac:dyDescent="0.3">
      <c r="A12" s="44" t="s">
        <v>28</v>
      </c>
      <c r="B12" s="40">
        <f>IF(ISNUMBER('KN 2017'!DJ16),'KN 2017'!DJ16,"")</f>
        <v>18630</v>
      </c>
      <c r="C12" s="40">
        <f>IF(ISNUMBER('KN 2017'!DK16),'KN 2017'!DK16,"")</f>
        <v>18094.2</v>
      </c>
      <c r="D12" s="40">
        <f>IF(ISNUMBER('KN 2017'!DL16),'KN 2017'!DL16,"")</f>
        <v>16322</v>
      </c>
      <c r="E12" s="40">
        <f>IF(ISNUMBER('KN 2017'!DM16),'KN 2017'!DM16,"")</f>
        <v>16635</v>
      </c>
      <c r="F12" s="40">
        <f>IF(ISNUMBER('KN 2017'!DN16),'KN 2017'!DN16,"")</f>
        <v>15300</v>
      </c>
      <c r="G12" s="40">
        <f>IF(ISNUMBER('KN 2017'!DO16),'KN 2017'!DO16,"")</f>
        <v>15831</v>
      </c>
      <c r="H12" s="40">
        <f>IF(ISNUMBER('KN 2017'!DP16),'KN 2017'!DP16,"")</f>
        <v>18490</v>
      </c>
      <c r="I12" s="40">
        <f>IF(ISNUMBER('KN 2017'!DQ16),'KN 2017'!DQ16,"")</f>
        <v>16183</v>
      </c>
      <c r="J12" s="40">
        <f>IF(ISNUMBER('KN 2017'!DR16),'KN 2017'!DR16,"")</f>
        <v>18175</v>
      </c>
      <c r="K12" s="40">
        <f>IF(ISNUMBER('KN 2017'!DS16),'KN 2017'!DS16,"")</f>
        <v>15816</v>
      </c>
      <c r="L12" s="40">
        <f>IF(ISNUMBER('KN 2017'!DT16),'KN 2017'!DT16,"")</f>
        <v>17657</v>
      </c>
      <c r="M12" s="40">
        <f>IF(ISNUMBER('KN 2017'!DU16),'KN 2017'!DU16,"")</f>
        <v>16551</v>
      </c>
      <c r="N12" s="40">
        <f>IF(ISNUMBER('KN 2017'!DV16),'KN 2017'!DV16,"")</f>
        <v>17050</v>
      </c>
      <c r="O12" s="40">
        <f>IF(ISNUMBER('KN 2017'!DW16),'KN 2017'!DW16,"")</f>
        <v>16710</v>
      </c>
      <c r="P12" s="50">
        <f>IF(ISNUMBER('KN 2017'!DX16),'KN 2017'!DX16,"")</f>
        <v>16960.3</v>
      </c>
    </row>
    <row r="13" spans="1:31" s="41" customFormat="1" ht="19.5" thickBot="1" x14ac:dyDescent="0.35">
      <c r="A13" s="98" t="str">
        <f>'KN 2017'!A17</f>
        <v>26-51-H/02 Elektrikář - silnoproud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51</v>
      </c>
      <c r="B14" s="52">
        <f>IF(ISNUMBER('KN 2017'!B17),'KN 2017'!B17,"")</f>
        <v>24158.292639458203</v>
      </c>
      <c r="C14" s="52">
        <f>IF(ISNUMBER('KN 2017'!C17),'KN 2017'!C17,"")</f>
        <v>23582.834585561464</v>
      </c>
      <c r="D14" s="52">
        <f>IF(ISNUMBER('KN 2017'!D17),'KN 2017'!D17,"")</f>
        <v>21044.305057702892</v>
      </c>
      <c r="E14" s="52">
        <f>IF(ISNUMBER('KN 2017'!E17),'KN 2017'!E17,"")</f>
        <v>21163.253565278821</v>
      </c>
      <c r="F14" s="52">
        <f>IF(ISNUMBER('KN 2017'!F17),'KN 2017'!F17,"")</f>
        <v>21074.748679843353</v>
      </c>
      <c r="G14" s="52">
        <f>IF(ISNUMBER('KN 2017'!G17),'KN 2017'!G17,"")</f>
        <v>19631.368560647919</v>
      </c>
      <c r="H14" s="52">
        <f>IF(ISNUMBER('KN 2017'!H17),'KN 2017'!H17,"")</f>
        <v>20618.912718616473</v>
      </c>
      <c r="I14" s="52">
        <f>IF(ISNUMBER('KN 2017'!I17),'KN 2017'!I17,"")</f>
        <v>23035.595890800345</v>
      </c>
      <c r="J14" s="52">
        <f>IF(ISNUMBER('KN 2017'!J17),'KN 2017'!J17,"")</f>
        <v>23075.892620089482</v>
      </c>
      <c r="K14" s="52">
        <f>IF(ISNUMBER('KN 2017'!K17),'KN 2017'!K17,"")</f>
        <v>21166.585755934302</v>
      </c>
      <c r="L14" s="52">
        <f>IF(ISNUMBER('KN 2017'!L17),'KN 2017'!L17,"")</f>
        <v>22018.569122969049</v>
      </c>
      <c r="M14" s="52">
        <f>IF(ISNUMBER('KN 2017'!M17),'KN 2017'!M17,"")</f>
        <v>22404.563795646951</v>
      </c>
      <c r="N14" s="52">
        <f>IF(ISNUMBER('KN 2017'!N17),'KN 2017'!N17,"")</f>
        <v>18460.010204081635</v>
      </c>
      <c r="O14" s="52">
        <f>IF(ISNUMBER('KN 2017'!O17),'KN 2017'!O17,"")</f>
        <v>20599.112562980554</v>
      </c>
      <c r="P14" s="46">
        <f>IF(ISNUMBER('KN 2017'!P17),'KN 2017'!P17,"")</f>
        <v>21573.860411400823</v>
      </c>
    </row>
    <row r="15" spans="1:31" s="39" customFormat="1" x14ac:dyDescent="0.25">
      <c r="A15" s="42" t="s">
        <v>52</v>
      </c>
      <c r="B15" s="38">
        <f>IF(ISNUMBER('KN 2017'!R17),'KN 2017'!R17,"")</f>
        <v>790</v>
      </c>
      <c r="C15" s="38">
        <f>IF(ISNUMBER('KN 2017'!S17),'KN 2017'!S17,"")</f>
        <v>610.78499999999997</v>
      </c>
      <c r="D15" s="38">
        <f>IF(ISNUMBER('KN 2017'!T17),'KN 2017'!T17,"")</f>
        <v>700</v>
      </c>
      <c r="E15" s="38">
        <f>IF(ISNUMBER('KN 2017'!U17),'KN 2017'!U17,"")</f>
        <v>517</v>
      </c>
      <c r="F15" s="38">
        <f>IF(ISNUMBER('KN 2017'!V17),'KN 2017'!V17,"")</f>
        <v>770</v>
      </c>
      <c r="G15" s="38">
        <f>IF(ISNUMBER('KN 2017'!W17),'KN 2017'!W17,"")</f>
        <v>412</v>
      </c>
      <c r="H15" s="38">
        <f>IF(ISNUMBER('KN 2017'!X17),'KN 2017'!X17,"")</f>
        <v>700</v>
      </c>
      <c r="I15" s="38">
        <f>IF(ISNUMBER('KN 2017'!Y17),'KN 2017'!Y17,"")</f>
        <v>737.5</v>
      </c>
      <c r="J15" s="38">
        <f>IF(ISNUMBER('KN 2017'!Z17),'KN 2017'!Z17,"")</f>
        <v>694</v>
      </c>
      <c r="K15" s="38">
        <f>IF(ISNUMBER('KN 2017'!AA17),'KN 2017'!AA17,"")</f>
        <v>606</v>
      </c>
      <c r="L15" s="38">
        <f>IF(ISNUMBER('KN 2017'!AB17),'KN 2017'!AB17,"")</f>
        <v>418</v>
      </c>
      <c r="M15" s="38">
        <f>IF(ISNUMBER('KN 2017'!AC17),'KN 2017'!AC17,"")</f>
        <v>715</v>
      </c>
      <c r="N15" s="38">
        <f>IF(ISNUMBER('KN 2017'!AD17),'KN 2017'!AD17,"")</f>
        <v>542</v>
      </c>
      <c r="O15" s="38">
        <f>IF(ISNUMBER('KN 2017'!AE17),'KN 2017'!AE17,"")</f>
        <v>325</v>
      </c>
      <c r="P15" s="47">
        <f>IF(ISNUMBER('KN 2017'!AF17),'KN 2017'!AF17,"")</f>
        <v>609.80607142857139</v>
      </c>
    </row>
    <row r="16" spans="1:31" x14ac:dyDescent="0.25">
      <c r="A16" s="43" t="s">
        <v>25</v>
      </c>
      <c r="B16" s="37">
        <f>IF(ISNUMBER('KN 2017'!BN17),'KN 2017'!BN17,"")</f>
        <v>18.100000000000001</v>
      </c>
      <c r="C16" s="37">
        <f>IF(ISNUMBER('KN 2017'!BO17),'KN 2017'!BO17,"")</f>
        <v>19.056535770360458</v>
      </c>
      <c r="D16" s="37">
        <f>IF(ISNUMBER('KN 2017'!BP17),'KN 2017'!BP17,"")</f>
        <v>19.786367590640005</v>
      </c>
      <c r="E16" s="37">
        <f>IF(ISNUMBER('KN 2017'!BQ17),'KN 2017'!BQ17,"")</f>
        <v>20.59</v>
      </c>
      <c r="F16" s="37">
        <f>IF(ISNUMBER('KN 2017'!BR17),'KN 2017'!BR17,"")</f>
        <v>20.309999999999999</v>
      </c>
      <c r="G16" s="37">
        <f>IF(ISNUMBER('KN 2017'!BS17),'KN 2017'!BS17,"")</f>
        <v>19.59</v>
      </c>
      <c r="H16" s="37">
        <f>IF(ISNUMBER('KN 2017'!BT17),'KN 2017'!BT17,"")</f>
        <v>21.563727058271784</v>
      </c>
      <c r="I16" s="37">
        <f>IF(ISNUMBER('KN 2017'!BU17),'KN 2017'!BU17,"")</f>
        <v>17.89</v>
      </c>
      <c r="J16" s="37">
        <f>IF(ISNUMBER('KN 2017'!BV17),'KN 2017'!BV17,"")</f>
        <v>18.489999999999998</v>
      </c>
      <c r="K16" s="37">
        <f>IF(ISNUMBER('KN 2017'!BW17),'KN 2017'!BW17,"")</f>
        <v>19.954000000000001</v>
      </c>
      <c r="L16" s="37">
        <f>IF(ISNUMBER('KN 2017'!BX17),'KN 2017'!BX17,"")</f>
        <v>19.657875471698116</v>
      </c>
      <c r="M16" s="37">
        <f>IF(ISNUMBER('KN 2017'!BY17),'KN 2017'!BY17,"")</f>
        <v>19.670000000000002</v>
      </c>
      <c r="N16" s="37">
        <f>IF(ISNUMBER('KN 2017'!BZ17),'KN 2017'!BZ17,"")</f>
        <v>24</v>
      </c>
      <c r="O16" s="37">
        <f>IF(ISNUMBER('KN 2017'!CA17),'KN 2017'!CA17,"")</f>
        <v>20.69</v>
      </c>
      <c r="P16" s="48">
        <f>IF(ISNUMBER('KN 2017'!CB17),'KN 2017'!CB17,"")</f>
        <v>19.953464706497886</v>
      </c>
    </row>
    <row r="17" spans="1:16" s="39" customFormat="1" x14ac:dyDescent="0.25">
      <c r="A17" s="42" t="s">
        <v>26</v>
      </c>
      <c r="B17" s="3">
        <f>IF(ISNUMBER('KN 2017'!CD17),'KN 2017'!CD17,"")</f>
        <v>31000</v>
      </c>
      <c r="C17" s="3">
        <f>IF(ISNUMBER('KN 2017'!CE17),'KN 2017'!CE17,"")</f>
        <v>31938</v>
      </c>
      <c r="D17" s="3">
        <f>IF(ISNUMBER('KN 2017'!CF17),'KN 2017'!CF17,"")</f>
        <v>30048</v>
      </c>
      <c r="E17" s="3">
        <f>IF(ISNUMBER('KN 2017'!CG17),'KN 2017'!CG17,"")</f>
        <v>31123</v>
      </c>
      <c r="F17" s="3">
        <f>IF(ISNUMBER('KN 2017'!CH17),'KN 2017'!CH17,"")</f>
        <v>28400</v>
      </c>
      <c r="G17" s="3">
        <f>IF(ISNUMBER('KN 2017'!CI17),'KN 2017'!CI17,"")</f>
        <v>28851</v>
      </c>
      <c r="H17" s="3">
        <f>IF(ISNUMBER('KN 2017'!CJ17),'KN 2017'!CJ17,"")</f>
        <v>30820</v>
      </c>
      <c r="I17" s="3">
        <f>IF(ISNUMBER('KN 2017'!CK17),'KN 2017'!CK17,"")</f>
        <v>29770</v>
      </c>
      <c r="J17" s="3">
        <f>IF(ISNUMBER('KN 2017'!CL17),'KN 2017'!CL17,"")</f>
        <v>29446</v>
      </c>
      <c r="K17" s="3">
        <f>IF(ISNUMBER('KN 2017'!CM17),'KN 2017'!CM17,"")</f>
        <v>29999</v>
      </c>
      <c r="L17" s="3">
        <f>IF(ISNUMBER('KN 2017'!CN17),'KN 2017'!CN17,"")</f>
        <v>30457</v>
      </c>
      <c r="M17" s="3">
        <f>IF(ISNUMBER('KN 2017'!CO17),'KN 2017'!CO17,"")</f>
        <v>31500</v>
      </c>
      <c r="N17" s="3">
        <f>IF(ISNUMBER('KN 2017'!CP17),'KN 2017'!CP17,"")</f>
        <v>28569</v>
      </c>
      <c r="O17" s="3">
        <f>IF(ISNUMBER('KN 2017'!CQ17),'KN 2017'!CQ17,"")</f>
        <v>30640</v>
      </c>
      <c r="P17" s="49">
        <f>IF(ISNUMBER('KN 2017'!CR17),'KN 2017'!CR17,"")</f>
        <v>30182.928571428572</v>
      </c>
    </row>
    <row r="18" spans="1:16" x14ac:dyDescent="0.25">
      <c r="A18" s="43" t="s">
        <v>27</v>
      </c>
      <c r="B18" s="37">
        <f>IF(ISNUMBER('KN 2017'!CT17),'KN 2017'!CT17,"")</f>
        <v>62</v>
      </c>
      <c r="C18" s="37">
        <f>IF(ISNUMBER('KN 2017'!CU17),'KN 2017'!CU17,"")</f>
        <v>62.55</v>
      </c>
      <c r="D18" s="37">
        <f>IF(ISNUMBER('KN 2017'!CV17),'KN 2017'!CV17,"")</f>
        <v>69.434414548038419</v>
      </c>
      <c r="E18" s="37">
        <f>IF(ISNUMBER('KN 2017'!CW17),'KN 2017'!CW17,"")</f>
        <v>66</v>
      </c>
      <c r="F18" s="37">
        <f>IF(ISNUMBER('KN 2017'!CX17),'KN 2017'!CX17,"")</f>
        <v>42.749000000000002</v>
      </c>
      <c r="G18" s="37">
        <f>IF(ISNUMBER('KN 2017'!CY17),'KN 2017'!CY17,"")</f>
        <v>97</v>
      </c>
      <c r="H18" s="37">
        <f>IF(ISNUMBER('KN 2017'!CZ17),'KN 2017'!CZ17,"")</f>
        <v>63.981291527999986</v>
      </c>
      <c r="I18" s="37">
        <f>IF(ISNUMBER('KN 2017'!DA17),'KN 2017'!DA17,"")</f>
        <v>63.32</v>
      </c>
      <c r="J18" s="37">
        <f>IF(ISNUMBER('KN 2017'!DB17),'KN 2017'!DB17,"")</f>
        <v>55</v>
      </c>
      <c r="K18" s="37">
        <f>IF(ISNUMBER('KN 2017'!DC17),'KN 2017'!DC17,"")</f>
        <v>60.72</v>
      </c>
      <c r="L18" s="37">
        <f>IF(ISNUMBER('KN 2017'!DD17),'KN 2017'!DD17,"")</f>
        <v>61.84</v>
      </c>
      <c r="M18" s="37">
        <f>IF(ISNUMBER('KN 2017'!DE17),'KN 2017'!DE17,"")</f>
        <v>62.309999999999995</v>
      </c>
      <c r="N18" s="37">
        <f>IF(ISNUMBER('KN 2017'!DF17),'KN 2017'!DF17,"")</f>
        <v>49</v>
      </c>
      <c r="O18" s="37">
        <f>IF(ISNUMBER('KN 2017'!DG17),'KN 2017'!DG17,"")</f>
        <v>70.900000000000006</v>
      </c>
      <c r="P18" s="48">
        <f>IF(ISNUMBER('KN 2017'!DH17),'KN 2017'!DH17,"")</f>
        <v>63.343193291145603</v>
      </c>
    </row>
    <row r="19" spans="1:16" s="39" customFormat="1" ht="15.75" thickBot="1" x14ac:dyDescent="0.3">
      <c r="A19" s="44" t="s">
        <v>28</v>
      </c>
      <c r="B19" s="40">
        <f>IF(ISNUMBER('KN 2017'!DJ17),'KN 2017'!DJ17,"")</f>
        <v>18630</v>
      </c>
      <c r="C19" s="40">
        <f>IF(ISNUMBER('KN 2017'!DK17),'KN 2017'!DK17,"")</f>
        <v>18094.2</v>
      </c>
      <c r="D19" s="40">
        <f>IF(ISNUMBER('KN 2017'!DL17),'KN 2017'!DL17,"")</f>
        <v>16322</v>
      </c>
      <c r="E19" s="40">
        <f>IF(ISNUMBER('KN 2017'!DM17),'KN 2017'!DM17,"")</f>
        <v>16635</v>
      </c>
      <c r="F19" s="40">
        <f>IF(ISNUMBER('KN 2017'!DN17),'KN 2017'!DN17,"")</f>
        <v>15300</v>
      </c>
      <c r="G19" s="40">
        <f>IF(ISNUMBER('KN 2017'!DO17),'KN 2017'!DO17,"")</f>
        <v>15831</v>
      </c>
      <c r="H19" s="40">
        <f>IF(ISNUMBER('KN 2017'!DP17),'KN 2017'!DP17,"")</f>
        <v>18490</v>
      </c>
      <c r="I19" s="40">
        <f>IF(ISNUMBER('KN 2017'!DQ17),'KN 2017'!DQ17,"")</f>
        <v>16183</v>
      </c>
      <c r="J19" s="40">
        <f>IF(ISNUMBER('KN 2017'!DR17),'KN 2017'!DR17,"")</f>
        <v>18175</v>
      </c>
      <c r="K19" s="40">
        <f>IF(ISNUMBER('KN 2017'!DS17),'KN 2017'!DS17,"")</f>
        <v>15816</v>
      </c>
      <c r="L19" s="40">
        <f>IF(ISNUMBER('KN 2017'!DT17),'KN 2017'!DT17,"")</f>
        <v>17657</v>
      </c>
      <c r="M19" s="40">
        <f>IF(ISNUMBER('KN 2017'!DU17),'KN 2017'!DU17,"")</f>
        <v>16551</v>
      </c>
      <c r="N19" s="40">
        <f>IF(ISNUMBER('KN 2017'!DV17),'KN 2017'!DV17,"")</f>
        <v>17050</v>
      </c>
      <c r="O19" s="40">
        <f>IF(ISNUMBER('KN 2017'!DW17),'KN 2017'!DW17,"")</f>
        <v>16710</v>
      </c>
      <c r="P19" s="50">
        <f>IF(ISNUMBER('KN 2017'!DX17),'KN 2017'!DX17,"")</f>
        <v>16960.3</v>
      </c>
    </row>
    <row r="20" spans="1:16" s="41" customFormat="1" ht="19.5" thickBot="1" x14ac:dyDescent="0.35">
      <c r="A20" s="98" t="str">
        <f>'KN 2017'!A18</f>
        <v>36-67-H/01 Zedník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51</v>
      </c>
      <c r="B21" s="52">
        <f>IF(ISNUMBER('KN 2017'!B18),'KN 2017'!B18,"")</f>
        <v>21320.092165898619</v>
      </c>
      <c r="C21" s="52">
        <f>IF(ISNUMBER('KN 2017'!C18),'KN 2017'!C18,"")</f>
        <v>20855.426588170158</v>
      </c>
      <c r="D21" s="52">
        <f>IF(ISNUMBER('KN 2017'!D18),'KN 2017'!D18,"")</f>
        <v>18991.727696436927</v>
      </c>
      <c r="E21" s="52">
        <f>IF(ISNUMBER('KN 2017'!E18),'KN 2017'!E18,"")</f>
        <v>24513.383199079402</v>
      </c>
      <c r="F21" s="52">
        <f>IF(ISNUMBER('KN 2017'!F18),'KN 2017'!F18,"")</f>
        <v>31059.333479913308</v>
      </c>
      <c r="G21" s="52">
        <f>IF(ISNUMBER('KN 2017'!G18),'KN 2017'!G18,"")</f>
        <v>17030.829472777132</v>
      </c>
      <c r="H21" s="52">
        <f>IF(ISNUMBER('KN 2017'!H18),'KN 2017'!H18,"")</f>
        <v>21385.594085181823</v>
      </c>
      <c r="I21" s="52">
        <f>IF(ISNUMBER('KN 2017'!I18),'KN 2017'!I18,"")</f>
        <v>19822.995855353372</v>
      </c>
      <c r="J21" s="52">
        <f>IF(ISNUMBER('KN 2017'!J18),'KN 2017'!J18,"")</f>
        <v>20263.978530694396</v>
      </c>
      <c r="K21" s="52">
        <f>IF(ISNUMBER('KN 2017'!K18),'KN 2017'!K18,"")</f>
        <v>18878.711128976352</v>
      </c>
      <c r="L21" s="52">
        <f>IF(ISNUMBER('KN 2017'!L18),'KN 2017'!L18,"")</f>
        <v>20238.451100662925</v>
      </c>
      <c r="M21" s="52">
        <f>IF(ISNUMBER('KN 2017'!M18),'KN 2017'!M18,"")</f>
        <v>20291.554343303189</v>
      </c>
      <c r="N21" s="52">
        <f>IF(ISNUMBER('KN 2017'!N18),'KN 2017'!N18,"")</f>
        <v>19081.075421472939</v>
      </c>
      <c r="O21" s="52">
        <f>IF(ISNUMBER('KN 2017'!O18),'KN 2017'!O18,"")</f>
        <v>19826.821782158851</v>
      </c>
      <c r="P21" s="46">
        <f>IF(ISNUMBER('KN 2017'!P18),'KN 2017'!P18,"")</f>
        <v>20968.569632148527</v>
      </c>
    </row>
    <row r="22" spans="1:16" s="39" customFormat="1" x14ac:dyDescent="0.25">
      <c r="A22" s="42" t="s">
        <v>52</v>
      </c>
      <c r="B22" s="38">
        <f>IF(ISNUMBER('KN 2017'!R18),'KN 2017'!R18,"")</f>
        <v>790</v>
      </c>
      <c r="C22" s="38">
        <f>IF(ISNUMBER('KN 2017'!S18),'KN 2017'!S18,"")</f>
        <v>610.78499999999997</v>
      </c>
      <c r="D22" s="38">
        <f>IF(ISNUMBER('KN 2017'!T18),'KN 2017'!T18,"")</f>
        <v>700</v>
      </c>
      <c r="E22" s="38">
        <f>IF(ISNUMBER('KN 2017'!U18),'KN 2017'!U18,"")</f>
        <v>517</v>
      </c>
      <c r="F22" s="38">
        <f>IF(ISNUMBER('KN 2017'!V18),'KN 2017'!V18,"")</f>
        <v>770</v>
      </c>
      <c r="G22" s="38">
        <f>IF(ISNUMBER('KN 2017'!W18),'KN 2017'!W18,"")</f>
        <v>402</v>
      </c>
      <c r="H22" s="38">
        <f>IF(ISNUMBER('KN 2017'!X18),'KN 2017'!X18,"")</f>
        <v>700</v>
      </c>
      <c r="I22" s="38">
        <f>IF(ISNUMBER('KN 2017'!Y18),'KN 2017'!Y18,"")</f>
        <v>725.3</v>
      </c>
      <c r="J22" s="38">
        <f>IF(ISNUMBER('KN 2017'!Z18),'KN 2017'!Z18,"")</f>
        <v>683</v>
      </c>
      <c r="K22" s="38">
        <f>IF(ISNUMBER('KN 2017'!AA18),'KN 2017'!AA18,"")</f>
        <v>593</v>
      </c>
      <c r="L22" s="38">
        <f>IF(ISNUMBER('KN 2017'!AB18),'KN 2017'!AB18,"")</f>
        <v>418</v>
      </c>
      <c r="M22" s="38">
        <f>IF(ISNUMBER('KN 2017'!AC18),'KN 2017'!AC18,"")</f>
        <v>715</v>
      </c>
      <c r="N22" s="38">
        <f>IF(ISNUMBER('KN 2017'!AD18),'KN 2017'!AD18,"")</f>
        <v>542</v>
      </c>
      <c r="O22" s="38">
        <f>IF(ISNUMBER('KN 2017'!AE18),'KN 2017'!AE18,"")</f>
        <v>325</v>
      </c>
      <c r="P22" s="47">
        <f>IF(ISNUMBER('KN 2017'!AF18),'KN 2017'!AF18,"")</f>
        <v>606.50607142857132</v>
      </c>
    </row>
    <row r="23" spans="1:16" x14ac:dyDescent="0.25">
      <c r="A23" s="43" t="s">
        <v>25</v>
      </c>
      <c r="B23" s="37">
        <f>IF(ISNUMBER('KN 2017'!BN18),'KN 2017'!BN18,"")</f>
        <v>21</v>
      </c>
      <c r="C23" s="37">
        <f>IF(ISNUMBER('KN 2017'!BO18),'KN 2017'!BO18,"")</f>
        <v>22.046330843535756</v>
      </c>
      <c r="D23" s="37">
        <f>IF(ISNUMBER('KN 2017'!BP18),'KN 2017'!BP18,"")</f>
        <v>22.12</v>
      </c>
      <c r="E23" s="37">
        <f>IF(ISNUMBER('KN 2017'!BQ18),'KN 2017'!BQ18,"")</f>
        <v>17.38</v>
      </c>
      <c r="F23" s="37">
        <f>IF(ISNUMBER('KN 2017'!BR18),'KN 2017'!BR18,"")</f>
        <v>12.4</v>
      </c>
      <c r="G23" s="37">
        <f>IF(ISNUMBER('KN 2017'!BS18),'KN 2017'!BS18,"")</f>
        <v>22.97</v>
      </c>
      <c r="H23" s="37">
        <f>IF(ISNUMBER('KN 2017'!BT18),'KN 2017'!BT18,"")</f>
        <v>20.64103593214044</v>
      </c>
      <c r="I23" s="37">
        <f>IF(ISNUMBER('KN 2017'!BU18),'KN 2017'!BU18,"")</f>
        <v>21.32</v>
      </c>
      <c r="J23" s="37">
        <f>IF(ISNUMBER('KN 2017'!BV18),'KN 2017'!BV18,"")</f>
        <v>21.68</v>
      </c>
      <c r="K23" s="37">
        <f>IF(ISNUMBER('KN 2017'!BW18),'KN 2017'!BW18,"")</f>
        <v>22.852</v>
      </c>
      <c r="L23" s="37">
        <f>IF(ISNUMBER('KN 2017'!BX18),'KN 2017'!BX18,"")</f>
        <v>21.739310043668127</v>
      </c>
      <c r="M23" s="37">
        <f>IF(ISNUMBER('KN 2017'!BY18),'KN 2017'!BY18,"")</f>
        <v>22.1</v>
      </c>
      <c r="N23" s="37">
        <f>IF(ISNUMBER('KN 2017'!BZ18),'KN 2017'!BZ18,"")</f>
        <v>23</v>
      </c>
      <c r="O23" s="37">
        <f>IF(ISNUMBER('KN 2017'!CA18),'KN 2017'!CA18,"")</f>
        <v>21.63</v>
      </c>
      <c r="P23" s="48">
        <f>IF(ISNUMBER('KN 2017'!CB18),'KN 2017'!CB18,"")</f>
        <v>20.919905487096024</v>
      </c>
    </row>
    <row r="24" spans="1:16" s="39" customFormat="1" x14ac:dyDescent="0.25">
      <c r="A24" s="42" t="s">
        <v>26</v>
      </c>
      <c r="B24" s="3">
        <f>IF(ISNUMBER('KN 2017'!CD18),'KN 2017'!CD18,"")</f>
        <v>31000</v>
      </c>
      <c r="C24" s="3">
        <f>IF(ISNUMBER('KN 2017'!CE18),'KN 2017'!CE18,"")</f>
        <v>31938</v>
      </c>
      <c r="D24" s="3">
        <f>IF(ISNUMBER('KN 2017'!CF18),'KN 2017'!CF18,"")</f>
        <v>30048.017999999996</v>
      </c>
      <c r="E24" s="3">
        <f>IF(ISNUMBER('KN 2017'!CG18),'KN 2017'!CG18,"")</f>
        <v>31123</v>
      </c>
      <c r="F24" s="3">
        <f>IF(ISNUMBER('KN 2017'!CH18),'KN 2017'!CH18,"")</f>
        <v>28400</v>
      </c>
      <c r="G24" s="3">
        <f>IF(ISNUMBER('KN 2017'!CI18),'KN 2017'!CI18,"")</f>
        <v>28851</v>
      </c>
      <c r="H24" s="3">
        <f>IF(ISNUMBER('KN 2017'!CJ18),'KN 2017'!CJ18,"")</f>
        <v>30820</v>
      </c>
      <c r="I24" s="3">
        <f>IF(ISNUMBER('KN 2017'!CK18),'KN 2017'!CK18,"")</f>
        <v>29770</v>
      </c>
      <c r="J24" s="3">
        <f>IF(ISNUMBER('KN 2017'!CL18),'KN 2017'!CL18,"")</f>
        <v>29446</v>
      </c>
      <c r="K24" s="3">
        <f>IF(ISNUMBER('KN 2017'!CM18),'KN 2017'!CM18,"")</f>
        <v>29999</v>
      </c>
      <c r="L24" s="3">
        <f>IF(ISNUMBER('KN 2017'!CN18),'KN 2017'!CN18,"")</f>
        <v>30457</v>
      </c>
      <c r="M24" s="3">
        <f>IF(ISNUMBER('KN 2017'!CO18),'KN 2017'!CO18,"")</f>
        <v>31500</v>
      </c>
      <c r="N24" s="3">
        <f>IF(ISNUMBER('KN 2017'!CP18),'KN 2017'!CP18,"")</f>
        <v>28569</v>
      </c>
      <c r="O24" s="3">
        <f>IF(ISNUMBER('KN 2017'!CQ18),'KN 2017'!CQ18,"")</f>
        <v>30640</v>
      </c>
      <c r="P24" s="49">
        <f>IF(ISNUMBER('KN 2017'!CR18),'KN 2017'!CR18,"")</f>
        <v>30182.929857142855</v>
      </c>
    </row>
    <row r="25" spans="1:16" x14ac:dyDescent="0.25">
      <c r="A25" s="43" t="s">
        <v>27</v>
      </c>
      <c r="B25" s="37">
        <f>IF(ISNUMBER('KN 2017'!CT18),'KN 2017'!CT18,"")</f>
        <v>62</v>
      </c>
      <c r="C25" s="37">
        <f>IF(ISNUMBER('KN 2017'!CU18),'KN 2017'!CU18,"")</f>
        <v>62.55</v>
      </c>
      <c r="D25" s="37">
        <f>IF(ISNUMBER('KN 2017'!CV18),'KN 2017'!CV18,"")</f>
        <v>72.790990595495231</v>
      </c>
      <c r="E25" s="37">
        <f>IF(ISNUMBER('KN 2017'!CW18),'KN 2017'!CW18,"")</f>
        <v>66</v>
      </c>
      <c r="F25" s="37">
        <f>IF(ISNUMBER('KN 2017'!CX18),'KN 2017'!CX18,"")</f>
        <v>51.35</v>
      </c>
      <c r="G25" s="37">
        <f>IF(ISNUMBER('KN 2017'!CY18),'KN 2017'!CY18,"")</f>
        <v>97</v>
      </c>
      <c r="H25" s="37">
        <f>IF(ISNUMBER('KN 2017'!CZ18),'KN 2017'!CZ18,"")</f>
        <v>63.981291527999986</v>
      </c>
      <c r="I25" s="37">
        <f>IF(ISNUMBER('KN 2017'!DA18),'KN 2017'!DA18,"")</f>
        <v>63.32</v>
      </c>
      <c r="J25" s="37">
        <f>IF(ISNUMBER('KN 2017'!DB18),'KN 2017'!DB18,"")</f>
        <v>55</v>
      </c>
      <c r="K25" s="37">
        <f>IF(ISNUMBER('KN 2017'!DC18),'KN 2017'!DC18,"")</f>
        <v>60.72</v>
      </c>
      <c r="L25" s="37">
        <f>IF(ISNUMBER('KN 2017'!DD18),'KN 2017'!DD18,"")</f>
        <v>61.84</v>
      </c>
      <c r="M25" s="37">
        <f>IF(ISNUMBER('KN 2017'!DE18),'KN 2017'!DE18,"")</f>
        <v>62.309999999999995</v>
      </c>
      <c r="N25" s="37">
        <f>IF(ISNUMBER('KN 2017'!DF18),'KN 2017'!DF18,"")</f>
        <v>49</v>
      </c>
      <c r="O25" s="37">
        <f>IF(ISNUMBER('KN 2017'!DG18),'KN 2017'!DG18,"")</f>
        <v>70.900000000000006</v>
      </c>
      <c r="P25" s="48">
        <f>IF(ISNUMBER('KN 2017'!DH18),'KN 2017'!DH18,"")</f>
        <v>64.197305865963941</v>
      </c>
    </row>
    <row r="26" spans="1:16" s="39" customFormat="1" ht="15.75" thickBot="1" x14ac:dyDescent="0.3">
      <c r="A26" s="44" t="s">
        <v>28</v>
      </c>
      <c r="B26" s="40">
        <f>IF(ISNUMBER('KN 2017'!DJ18),'KN 2017'!DJ18,"")</f>
        <v>18630</v>
      </c>
      <c r="C26" s="40">
        <f>IF(ISNUMBER('KN 2017'!DK18),'KN 2017'!DK18,"")</f>
        <v>18094.2</v>
      </c>
      <c r="D26" s="40">
        <f>IF(ISNUMBER('KN 2017'!DL18),'KN 2017'!DL18,"")</f>
        <v>16322.25</v>
      </c>
      <c r="E26" s="40">
        <f>IF(ISNUMBER('KN 2017'!DM18),'KN 2017'!DM18,"")</f>
        <v>16635</v>
      </c>
      <c r="F26" s="40">
        <f>IF(ISNUMBER('KN 2017'!DN18),'KN 2017'!DN18,"")</f>
        <v>15300</v>
      </c>
      <c r="G26" s="40">
        <f>IF(ISNUMBER('KN 2017'!DO18),'KN 2017'!DO18,"")</f>
        <v>15831</v>
      </c>
      <c r="H26" s="40">
        <f>IF(ISNUMBER('KN 2017'!DP18),'KN 2017'!DP18,"")</f>
        <v>18490</v>
      </c>
      <c r="I26" s="40">
        <f>IF(ISNUMBER('KN 2017'!DQ18),'KN 2017'!DQ18,"")</f>
        <v>16183</v>
      </c>
      <c r="J26" s="40">
        <f>IF(ISNUMBER('KN 2017'!DR18),'KN 2017'!DR18,"")</f>
        <v>18175</v>
      </c>
      <c r="K26" s="40">
        <f>IF(ISNUMBER('KN 2017'!DS18),'KN 2017'!DS18,"")</f>
        <v>15816</v>
      </c>
      <c r="L26" s="40">
        <f>IF(ISNUMBER('KN 2017'!DT18),'KN 2017'!DT18,"")</f>
        <v>17657</v>
      </c>
      <c r="M26" s="40">
        <f>IF(ISNUMBER('KN 2017'!DU18),'KN 2017'!DU18,"")</f>
        <v>16551</v>
      </c>
      <c r="N26" s="40">
        <f>IF(ISNUMBER('KN 2017'!DV18),'KN 2017'!DV18,"")</f>
        <v>17050</v>
      </c>
      <c r="O26" s="40">
        <f>IF(ISNUMBER('KN 2017'!DW18),'KN 2017'!DW18,"")</f>
        <v>16710</v>
      </c>
      <c r="P26" s="50">
        <f>IF(ISNUMBER('KN 2017'!DX18),'KN 2017'!DX18,"")</f>
        <v>16960.317857142858</v>
      </c>
    </row>
    <row r="27" spans="1:16" s="41" customFormat="1" ht="19.5" thickBot="1" x14ac:dyDescent="0.35">
      <c r="A27" s="98" t="str">
        <f>'KN 2017'!A19</f>
        <v>26-52-H/01 Elektromechanik pro zařízení a přístroje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51</v>
      </c>
      <c r="B28" s="52">
        <f>IF(ISNUMBER('KN 2017'!B19),'KN 2017'!B19,"")</f>
        <v>20908.132033008253</v>
      </c>
      <c r="C28" s="52">
        <f>IF(ISNUMBER('KN 2017'!C19),'KN 2017'!C19,"")</f>
        <v>26599.56337051799</v>
      </c>
      <c r="D28" s="52">
        <f>IF(ISNUMBER('KN 2017'!D19),'KN 2017'!D19,"")</f>
        <v>23353.492660632422</v>
      </c>
      <c r="E28" s="52">
        <f>IF(ISNUMBER('KN 2017'!E19),'KN 2017'!E19,"")</f>
        <v>22743.447249688012</v>
      </c>
      <c r="F28" s="52">
        <f>IF(ISNUMBER('KN 2017'!F19),'KN 2017'!F19,"")</f>
        <v>20216.630972374158</v>
      </c>
      <c r="G28" s="52">
        <f>IF(ISNUMBER('KN 2017'!G19),'KN 2017'!G19,"")</f>
        <v>19631.368560647919</v>
      </c>
      <c r="H28" s="52">
        <f>IF(ISNUMBER('KN 2017'!H19),'KN 2017'!H19,"")</f>
        <v>20228.759718716366</v>
      </c>
      <c r="I28" s="52">
        <f>IF(ISNUMBER('KN 2017'!I19),'KN 2017'!I19,"")</f>
        <v>23035.595890800345</v>
      </c>
      <c r="J28" s="52">
        <f>IF(ISNUMBER('KN 2017'!J19),'KN 2017'!J19,"")</f>
        <v>23075.892620089482</v>
      </c>
      <c r="K28" s="52">
        <f>IF(ISNUMBER('KN 2017'!K19),'KN 2017'!K19,"")</f>
        <v>22439.388786358326</v>
      </c>
      <c r="L28" s="52">
        <f>IF(ISNUMBER('KN 2017'!L19),'KN 2017'!L19,"")</f>
        <v>21882.317519024222</v>
      </c>
      <c r="M28" s="92">
        <f>IF(ISNUMBER('KN 2017'!M19),'KN 2017'!M19,"")</f>
        <v>24363.952533348438</v>
      </c>
      <c r="N28" s="92" t="str">
        <f>IF(ISNUMBER('KN 2017'!N19),'KN 2017'!N19,"")</f>
        <v/>
      </c>
      <c r="O28" s="52">
        <f>IF(ISNUMBER('KN 2017'!O19),'KN 2017'!O19,"")</f>
        <v>21258.283932680784</v>
      </c>
      <c r="P28" s="46">
        <f>IF(ISNUMBER('KN 2017'!P19),'KN 2017'!P19,"")</f>
        <v>22287.448142145135</v>
      </c>
    </row>
    <row r="29" spans="1:16" s="39" customFormat="1" x14ac:dyDescent="0.25">
      <c r="A29" s="42" t="s">
        <v>52</v>
      </c>
      <c r="B29" s="38">
        <f>IF(ISNUMBER('KN 2017'!R19),'KN 2017'!R19,"")</f>
        <v>790</v>
      </c>
      <c r="C29" s="38">
        <f>IF(ISNUMBER('KN 2017'!S19),'KN 2017'!S19,"")</f>
        <v>610.78499999999997</v>
      </c>
      <c r="D29" s="38">
        <f>IF(ISNUMBER('KN 2017'!T19),'KN 2017'!T19,"")</f>
        <v>700</v>
      </c>
      <c r="E29" s="38">
        <f>IF(ISNUMBER('KN 2017'!U19),'KN 2017'!U19,"")</f>
        <v>517</v>
      </c>
      <c r="F29" s="38">
        <f>IF(ISNUMBER('KN 2017'!V19),'KN 2017'!V19,"")</f>
        <v>770</v>
      </c>
      <c r="G29" s="38">
        <f>IF(ISNUMBER('KN 2017'!W19),'KN 2017'!W19,"")</f>
        <v>412</v>
      </c>
      <c r="H29" s="38">
        <f>IF(ISNUMBER('KN 2017'!X19),'KN 2017'!X19,"")</f>
        <v>700</v>
      </c>
      <c r="I29" s="38">
        <f>IF(ISNUMBER('KN 2017'!Y19),'KN 2017'!Y19,"")</f>
        <v>737.5</v>
      </c>
      <c r="J29" s="38">
        <f>IF(ISNUMBER('KN 2017'!Z19),'KN 2017'!Z19,"")</f>
        <v>694</v>
      </c>
      <c r="K29" s="38">
        <f>IF(ISNUMBER('KN 2017'!AA19),'KN 2017'!AA19,"")</f>
        <v>613</v>
      </c>
      <c r="L29" s="38">
        <f>IF(ISNUMBER('KN 2017'!AB19),'KN 2017'!AB19,"")</f>
        <v>418</v>
      </c>
      <c r="M29" s="93">
        <f>IF(ISNUMBER('KN 2017'!AC19),'KN 2017'!AC19,"")</f>
        <v>715</v>
      </c>
      <c r="N29" s="93" t="str">
        <f>IF(ISNUMBER('KN 2017'!AD19),'KN 2017'!AD19,"")</f>
        <v/>
      </c>
      <c r="O29" s="38">
        <f>IF(ISNUMBER('KN 2017'!AE19),'KN 2017'!AE19,"")</f>
        <v>325</v>
      </c>
      <c r="P29" s="47">
        <f>IF(ISNUMBER('KN 2017'!AF19),'KN 2017'!AF19,"")</f>
        <v>615.56038461538458</v>
      </c>
    </row>
    <row r="30" spans="1:16" x14ac:dyDescent="0.25">
      <c r="A30" s="43" t="s">
        <v>25</v>
      </c>
      <c r="B30" s="37">
        <f>IF(ISNUMBER('KN 2017'!BN19),'KN 2017'!BN19,"")</f>
        <v>21.5</v>
      </c>
      <c r="C30" s="37">
        <f>IF(ISNUMBER('KN 2017'!BO19),'KN 2017'!BO19,"")</f>
        <v>16.570900669878657</v>
      </c>
      <c r="D30" s="37">
        <f>IF(ISNUMBER('KN 2017'!BP19),'KN 2017'!BP19,"")</f>
        <v>17.948844484480006</v>
      </c>
      <c r="E30" s="37">
        <f>IF(ISNUMBER('KN 2017'!BQ19),'KN 2017'!BQ19,"")</f>
        <v>18.940000000000001</v>
      </c>
      <c r="F30" s="37">
        <f>IF(ISNUMBER('KN 2017'!BR19),'KN 2017'!BR19,"")</f>
        <v>19.68</v>
      </c>
      <c r="G30" s="37">
        <f>IF(ISNUMBER('KN 2017'!BS19),'KN 2017'!BS19,"")</f>
        <v>19.59</v>
      </c>
      <c r="H30" s="37">
        <f>IF(ISNUMBER('KN 2017'!BT19),'KN 2017'!BT19,"")</f>
        <v>22.065679063503591</v>
      </c>
      <c r="I30" s="37">
        <f>IF(ISNUMBER('KN 2017'!BU19),'KN 2017'!BU19,"")</f>
        <v>17.89</v>
      </c>
      <c r="J30" s="37">
        <f>IF(ISNUMBER('KN 2017'!BV19),'KN 2017'!BV19,"")</f>
        <v>18.489999999999998</v>
      </c>
      <c r="K30" s="37">
        <f>IF(ISNUMBER('KN 2017'!BW19),'KN 2017'!BW19,"")</f>
        <v>18.638999999999999</v>
      </c>
      <c r="L30" s="37">
        <f>IF(ISNUMBER('KN 2017'!BX19),'KN 2017'!BX19,"")</f>
        <v>19.803000000000001</v>
      </c>
      <c r="M30" s="76">
        <f>IF(ISNUMBER('KN 2017'!BY19),'KN 2017'!BY19,"")</f>
        <v>17.850000000000001</v>
      </c>
      <c r="N30" s="76" t="str">
        <f>IF(ISNUMBER('KN 2017'!BZ19),'KN 2017'!BZ19,"")</f>
        <v/>
      </c>
      <c r="O30" s="37">
        <f>IF(ISNUMBER('KN 2017'!CA19),'KN 2017'!CA19,"")</f>
        <v>19.95</v>
      </c>
      <c r="P30" s="48">
        <f>IF(ISNUMBER('KN 2017'!CB19),'KN 2017'!CB19,"")</f>
        <v>19.147494170604787</v>
      </c>
    </row>
    <row r="31" spans="1:16" s="39" customFormat="1" x14ac:dyDescent="0.25">
      <c r="A31" s="42" t="s">
        <v>26</v>
      </c>
      <c r="B31" s="3">
        <f>IF(ISNUMBER('KN 2017'!CD19),'KN 2017'!CD19,"")</f>
        <v>31000</v>
      </c>
      <c r="C31" s="3">
        <f>IF(ISNUMBER('KN 2017'!CE19),'KN 2017'!CE19,"")</f>
        <v>31938</v>
      </c>
      <c r="D31" s="3">
        <f>IF(ISNUMBER('KN 2017'!CF19),'KN 2017'!CF19,"")</f>
        <v>30048</v>
      </c>
      <c r="E31" s="3">
        <f>IF(ISNUMBER('KN 2017'!CG19),'KN 2017'!CG19,"")</f>
        <v>31123</v>
      </c>
      <c r="F31" s="3">
        <f>IF(ISNUMBER('KN 2017'!CH19),'KN 2017'!CH19,"")</f>
        <v>28400</v>
      </c>
      <c r="G31" s="3">
        <f>IF(ISNUMBER('KN 2017'!CI19),'KN 2017'!CI19,"")</f>
        <v>28851</v>
      </c>
      <c r="H31" s="3">
        <f>IF(ISNUMBER('KN 2017'!CJ19),'KN 2017'!CJ19,"")</f>
        <v>30820</v>
      </c>
      <c r="I31" s="3">
        <f>IF(ISNUMBER('KN 2017'!CK19),'KN 2017'!CK19,"")</f>
        <v>29770</v>
      </c>
      <c r="J31" s="3">
        <f>IF(ISNUMBER('KN 2017'!CL19),'KN 2017'!CL19,"")</f>
        <v>29446</v>
      </c>
      <c r="K31" s="3">
        <f>IF(ISNUMBER('KN 2017'!CM19),'KN 2017'!CM19,"")</f>
        <v>29999</v>
      </c>
      <c r="L31" s="3">
        <f>IF(ISNUMBER('KN 2017'!CN19),'KN 2017'!CN19,"")</f>
        <v>30457</v>
      </c>
      <c r="M31" s="72">
        <f>IF(ISNUMBER('KN 2017'!CO19),'KN 2017'!CO19,"")</f>
        <v>31500</v>
      </c>
      <c r="N31" s="72" t="str">
        <f>IF(ISNUMBER('KN 2017'!CP19),'KN 2017'!CP19,"")</f>
        <v/>
      </c>
      <c r="O31" s="3">
        <f>IF(ISNUMBER('KN 2017'!CQ19),'KN 2017'!CQ19,"")</f>
        <v>30640</v>
      </c>
      <c r="P31" s="49">
        <f>IF(ISNUMBER('KN 2017'!CR19),'KN 2017'!CR19,"")</f>
        <v>30307.076923076922</v>
      </c>
    </row>
    <row r="32" spans="1:16" x14ac:dyDescent="0.25">
      <c r="A32" s="43" t="s">
        <v>27</v>
      </c>
      <c r="B32" s="37">
        <f>IF(ISNUMBER('KN 2017'!CT19),'KN 2017'!CT19,"")</f>
        <v>62</v>
      </c>
      <c r="C32" s="37">
        <f>IF(ISNUMBER('KN 2017'!CU19),'KN 2017'!CU19,"")</f>
        <v>62.55</v>
      </c>
      <c r="D32" s="37">
        <f>IF(ISNUMBER('KN 2017'!CV19),'KN 2017'!CV19,"")</f>
        <v>60</v>
      </c>
      <c r="E32" s="37">
        <f>IF(ISNUMBER('KN 2017'!CW19),'KN 2017'!CW19,"")</f>
        <v>66</v>
      </c>
      <c r="F32" s="37">
        <f>IF(ISNUMBER('KN 2017'!CX19),'KN 2017'!CX19,"")</f>
        <v>63.32</v>
      </c>
      <c r="G32" s="37">
        <f>IF(ISNUMBER('KN 2017'!CY19),'KN 2017'!CY19,"")</f>
        <v>97</v>
      </c>
      <c r="H32" s="37">
        <f>IF(ISNUMBER('KN 2017'!CZ19),'KN 2017'!CZ19,"")</f>
        <v>63.981291527999986</v>
      </c>
      <c r="I32" s="37">
        <f>IF(ISNUMBER('KN 2017'!DA19),'KN 2017'!DA19,"")</f>
        <v>63.32</v>
      </c>
      <c r="J32" s="37">
        <f>IF(ISNUMBER('KN 2017'!DB19),'KN 2017'!DB19,"")</f>
        <v>55</v>
      </c>
      <c r="K32" s="37">
        <f>IF(ISNUMBER('KN 2017'!DC19),'KN 2017'!DC19,"")</f>
        <v>60.72</v>
      </c>
      <c r="L32" s="37">
        <f>IF(ISNUMBER('KN 2017'!DD19),'KN 2017'!DD19,"")</f>
        <v>61.84</v>
      </c>
      <c r="M32" s="76">
        <f>IF(ISNUMBER('KN 2017'!DE19),'KN 2017'!DE19,"")</f>
        <v>62.31</v>
      </c>
      <c r="N32" s="76" t="str">
        <f>IF(ISNUMBER('KN 2017'!DF19),'KN 2017'!DF19,"")</f>
        <v/>
      </c>
      <c r="O32" s="37">
        <f>IF(ISNUMBER('KN 2017'!DG19),'KN 2017'!DG19,"")</f>
        <v>70.900000000000006</v>
      </c>
      <c r="P32" s="48">
        <f>IF(ISNUMBER('KN 2017'!DH19),'KN 2017'!DH19,"")</f>
        <v>65.303176271384615</v>
      </c>
    </row>
    <row r="33" spans="1:16" s="39" customFormat="1" ht="15.75" thickBot="1" x14ac:dyDescent="0.3">
      <c r="A33" s="44" t="s">
        <v>28</v>
      </c>
      <c r="B33" s="40">
        <f>IF(ISNUMBER('KN 2017'!DJ19),'KN 2017'!DJ19,"")</f>
        <v>18630</v>
      </c>
      <c r="C33" s="40">
        <f>IF(ISNUMBER('KN 2017'!DK19),'KN 2017'!DK19,"")</f>
        <v>18094.2</v>
      </c>
      <c r="D33" s="40">
        <f>IF(ISNUMBER('KN 2017'!DL19),'KN 2017'!DL19,"")</f>
        <v>16322</v>
      </c>
      <c r="E33" s="40">
        <f>IF(ISNUMBER('KN 2017'!DM19),'KN 2017'!DM19,"")</f>
        <v>16635</v>
      </c>
      <c r="F33" s="40">
        <f>IF(ISNUMBER('KN 2017'!DN19),'KN 2017'!DN19,"")</f>
        <v>15300</v>
      </c>
      <c r="G33" s="40">
        <f>IF(ISNUMBER('KN 2017'!DO19),'KN 2017'!DO19,"")</f>
        <v>15831</v>
      </c>
      <c r="H33" s="40">
        <f>IF(ISNUMBER('KN 2017'!DP19),'KN 2017'!DP19,"")</f>
        <v>18490</v>
      </c>
      <c r="I33" s="40">
        <f>IF(ISNUMBER('KN 2017'!DQ19),'KN 2017'!DQ19,"")</f>
        <v>16183</v>
      </c>
      <c r="J33" s="40">
        <f>IF(ISNUMBER('KN 2017'!DR19),'KN 2017'!DR19,"")</f>
        <v>18175</v>
      </c>
      <c r="K33" s="40">
        <f>IF(ISNUMBER('KN 2017'!DS19),'KN 2017'!DS19,"")</f>
        <v>15816</v>
      </c>
      <c r="L33" s="40">
        <f>IF(ISNUMBER('KN 2017'!DT19),'KN 2017'!DT19,"")</f>
        <v>17657</v>
      </c>
      <c r="M33" s="94">
        <f>IF(ISNUMBER('KN 2017'!DU19),'KN 2017'!DU19,"")</f>
        <v>16551</v>
      </c>
      <c r="N33" s="94" t="str">
        <f>IF(ISNUMBER('KN 2017'!DV19),'KN 2017'!DV19,"")</f>
        <v/>
      </c>
      <c r="O33" s="40">
        <f>IF(ISNUMBER('KN 2017'!DW19),'KN 2017'!DW19,"")</f>
        <v>16710</v>
      </c>
      <c r="P33" s="50">
        <f>IF(ISNUMBER('KN 2017'!DX19),'KN 2017'!DX19,"")</f>
        <v>16953.400000000001</v>
      </c>
    </row>
    <row r="34" spans="1:16" s="41" customFormat="1" ht="19.5" thickBot="1" x14ac:dyDescent="0.35">
      <c r="A34" s="98" t="str">
        <f>'KN 2017'!A20</f>
        <v>23-55-H/02 Karosář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51</v>
      </c>
      <c r="B35" s="52">
        <f>IF(ISNUMBER('KN 2017'!B20),'KN 2017'!B20,"")</f>
        <v>21070.595184007267</v>
      </c>
      <c r="C35" s="52">
        <f>IF(ISNUMBER('KN 2017'!C20),'KN 2017'!C20,"")</f>
        <v>20706.206697735375</v>
      </c>
      <c r="D35" s="52">
        <f>IF(ISNUMBER('KN 2017'!D20),'KN 2017'!D20,"")</f>
        <v>18429.868836739122</v>
      </c>
      <c r="E35" s="52">
        <f>IF(ISNUMBER('KN 2017'!E20),'KN 2017'!E20,"")</f>
        <v>17898.141631367438</v>
      </c>
      <c r="F35" s="92" t="str">
        <f>IF(ISNUMBER('KN 2017'!F20),'KN 2017'!F20,"")</f>
        <v/>
      </c>
      <c r="G35" s="52">
        <f>IF(ISNUMBER('KN 2017'!G20),'KN 2017'!G20,"")</f>
        <v>17030.829472777132</v>
      </c>
      <c r="H35" s="52">
        <f>IF(ISNUMBER('KN 2017'!H20),'KN 2017'!H20,"")</f>
        <v>19370.119355658011</v>
      </c>
      <c r="I35" s="52">
        <f>IF(ISNUMBER('KN 2017'!I20),'KN 2017'!I20,"")</f>
        <v>19334.657857219292</v>
      </c>
      <c r="J35" s="52">
        <f>IF(ISNUMBER('KN 2017'!J20),'KN 2017'!J20,"")</f>
        <v>20263.978530694396</v>
      </c>
      <c r="K35" s="52">
        <f>IF(ISNUMBER('KN 2017'!K20),'KN 2017'!K20,"")</f>
        <v>18878.711128976352</v>
      </c>
      <c r="L35" s="52">
        <f>IF(ISNUMBER('KN 2017'!L20),'KN 2017'!L20,"")</f>
        <v>20162.153347663803</v>
      </c>
      <c r="M35" s="52">
        <f>IF(ISNUMBER('KN 2017'!M20),'KN 2017'!M20,"")</f>
        <v>19950.23139078942</v>
      </c>
      <c r="N35" s="52">
        <f>IF(ISNUMBER('KN 2017'!N20),'KN 2017'!N20,"")</f>
        <v>16641.98293135436</v>
      </c>
      <c r="O35" s="52">
        <f>IF(ISNUMBER('KN 2017'!O20),'KN 2017'!O20,"")</f>
        <v>21341.803910874005</v>
      </c>
      <c r="P35" s="46">
        <f>IF(ISNUMBER('KN 2017'!P20),'KN 2017'!P20,"")</f>
        <v>19313.790790450461</v>
      </c>
    </row>
    <row r="36" spans="1:16" s="39" customFormat="1" x14ac:dyDescent="0.25">
      <c r="A36" s="42" t="s">
        <v>52</v>
      </c>
      <c r="B36" s="38">
        <f>IF(ISNUMBER('KN 2017'!R20),'KN 2017'!R20,"")</f>
        <v>3600</v>
      </c>
      <c r="C36" s="38">
        <f>IF(ISNUMBER('KN 2017'!S20),'KN 2017'!S20,"")</f>
        <v>3314.1255840000003</v>
      </c>
      <c r="D36" s="38">
        <f>IF(ISNUMBER('KN 2017'!T20),'KN 2017'!T20,"")</f>
        <v>700</v>
      </c>
      <c r="E36" s="38">
        <f>IF(ISNUMBER('KN 2017'!U20),'KN 2017'!U20,"")</f>
        <v>517</v>
      </c>
      <c r="F36" s="93" t="str">
        <f>IF(ISNUMBER('KN 2017'!V20),'KN 2017'!V20,"")</f>
        <v/>
      </c>
      <c r="G36" s="38">
        <f>IF(ISNUMBER('KN 2017'!W20),'KN 2017'!W20,"")</f>
        <v>402</v>
      </c>
      <c r="H36" s="38">
        <f>IF(ISNUMBER('KN 2017'!X20),'KN 2017'!X20,"")</f>
        <v>700</v>
      </c>
      <c r="I36" s="38">
        <f>IF(ISNUMBER('KN 2017'!Y20),'KN 2017'!Y20,"")</f>
        <v>723.5</v>
      </c>
      <c r="J36" s="38">
        <f>IF(ISNUMBER('KN 2017'!Z20),'KN 2017'!Z20,"")</f>
        <v>683</v>
      </c>
      <c r="K36" s="38">
        <f>IF(ISNUMBER('KN 2017'!AA20),'KN 2017'!AA20,"")</f>
        <v>593</v>
      </c>
      <c r="L36" s="38">
        <f>IF(ISNUMBER('KN 2017'!AB20),'KN 2017'!AB20,"")</f>
        <v>418</v>
      </c>
      <c r="M36" s="38">
        <f>IF(ISNUMBER('KN 2017'!AC20),'KN 2017'!AC20,"")</f>
        <v>715</v>
      </c>
      <c r="N36" s="38">
        <f>IF(ISNUMBER('KN 2017'!AD20),'KN 2017'!AD20,"")</f>
        <v>2463</v>
      </c>
      <c r="O36" s="38">
        <f>IF(ISNUMBER('KN 2017'!AE20),'KN 2017'!AE20,"")</f>
        <v>325</v>
      </c>
      <c r="P36" s="47">
        <f>IF(ISNUMBER('KN 2017'!AF20),'KN 2017'!AF20,"")</f>
        <v>1165.6635064615386</v>
      </c>
    </row>
    <row r="37" spans="1:16" x14ac:dyDescent="0.25">
      <c r="A37" s="43" t="s">
        <v>25</v>
      </c>
      <c r="B37" s="37">
        <f>IF(ISNUMBER('KN 2017'!BN20),'KN 2017'!BN20,"")</f>
        <v>21.3</v>
      </c>
      <c r="C37" s="37">
        <f>IF(ISNUMBER('KN 2017'!BO20),'KN 2017'!BO20,"")</f>
        <v>22.237208166856412</v>
      </c>
      <c r="D37" s="37">
        <f>IF(ISNUMBER('KN 2017'!BP20),'KN 2017'!BP20,"")</f>
        <v>22.984266919040007</v>
      </c>
      <c r="E37" s="37">
        <f>IF(ISNUMBER('KN 2017'!BQ20),'KN 2017'!BQ20,"")</f>
        <v>25.11</v>
      </c>
      <c r="F37" s="76" t="str">
        <f>IF(ISNUMBER('KN 2017'!BR20),'KN 2017'!BR20,"")</f>
        <v/>
      </c>
      <c r="G37" s="37">
        <f>IF(ISNUMBER('KN 2017'!BS20),'KN 2017'!BS20,"")</f>
        <v>22.97</v>
      </c>
      <c r="H37" s="37">
        <f>IF(ISNUMBER('KN 2017'!BT20),'KN 2017'!BT20,"")</f>
        <v>23.257114600539701</v>
      </c>
      <c r="I37" s="37">
        <f>IF(ISNUMBER('KN 2017'!BU20),'KN 2017'!BU20,"")</f>
        <v>21.96</v>
      </c>
      <c r="J37" s="37">
        <f>IF(ISNUMBER('KN 2017'!BV20),'KN 2017'!BV20,"")</f>
        <v>21.68</v>
      </c>
      <c r="K37" s="37">
        <f>IF(ISNUMBER('KN 2017'!BW20),'KN 2017'!BW20,"")</f>
        <v>22.852</v>
      </c>
      <c r="L37" s="37">
        <f>IF(ISNUMBER('KN 2017'!BX20),'KN 2017'!BX20,"")</f>
        <v>21.838418410041843</v>
      </c>
      <c r="M37" s="37">
        <f>IF(ISNUMBER('KN 2017'!BY20),'KN 2017'!BY20,"")</f>
        <v>22.55</v>
      </c>
      <c r="N37" s="37">
        <f>IF(ISNUMBER('KN 2017'!BZ20),'KN 2017'!BZ20,"")</f>
        <v>27.5</v>
      </c>
      <c r="O37" s="37">
        <f>IF(ISNUMBER('KN 2017'!CA20),'KN 2017'!CA20,"")</f>
        <v>19.86</v>
      </c>
      <c r="P37" s="48">
        <f>IF(ISNUMBER('KN 2017'!CB20),'KN 2017'!CB20,"")</f>
        <v>22.776846776652153</v>
      </c>
    </row>
    <row r="38" spans="1:16" s="39" customFormat="1" x14ac:dyDescent="0.25">
      <c r="A38" s="42" t="s">
        <v>26</v>
      </c>
      <c r="B38" s="3">
        <f>IF(ISNUMBER('KN 2017'!CD20),'KN 2017'!CD20,"")</f>
        <v>31000</v>
      </c>
      <c r="C38" s="3">
        <f>IF(ISNUMBER('KN 2017'!CE20),'KN 2017'!CE20,"")</f>
        <v>31938</v>
      </c>
      <c r="D38" s="3">
        <f>IF(ISNUMBER('KN 2017'!CF20),'KN 2017'!CF20,"")</f>
        <v>30048</v>
      </c>
      <c r="E38" s="3">
        <f>IF(ISNUMBER('KN 2017'!CG20),'KN 2017'!CG20,"")</f>
        <v>31123</v>
      </c>
      <c r="F38" s="72" t="str">
        <f>IF(ISNUMBER('KN 2017'!CH20),'KN 2017'!CH20,"")</f>
        <v/>
      </c>
      <c r="G38" s="3">
        <f>IF(ISNUMBER('KN 2017'!CI20),'KN 2017'!CI20,"")</f>
        <v>28851</v>
      </c>
      <c r="H38" s="3">
        <f>IF(ISNUMBER('KN 2017'!CJ20),'KN 2017'!CJ20,"")</f>
        <v>30820</v>
      </c>
      <c r="I38" s="3">
        <f>IF(ISNUMBER('KN 2017'!CK20),'KN 2017'!CK20,"")</f>
        <v>29770</v>
      </c>
      <c r="J38" s="3">
        <f>IF(ISNUMBER('KN 2017'!CL20),'KN 2017'!CL20,"")</f>
        <v>29446</v>
      </c>
      <c r="K38" s="3">
        <f>IF(ISNUMBER('KN 2017'!CM20),'KN 2017'!CM20,"")</f>
        <v>29999</v>
      </c>
      <c r="L38" s="3">
        <f>IF(ISNUMBER('KN 2017'!CN20),'KN 2017'!CN20,"")</f>
        <v>30457</v>
      </c>
      <c r="M38" s="3">
        <f>IF(ISNUMBER('KN 2017'!CO20),'KN 2017'!CO20,"")</f>
        <v>31500</v>
      </c>
      <c r="N38" s="3">
        <f>IF(ISNUMBER('KN 2017'!CP20),'KN 2017'!CP20,"")</f>
        <v>28569</v>
      </c>
      <c r="O38" s="3">
        <f>IF(ISNUMBER('KN 2017'!CQ20),'KN 2017'!CQ20,"")</f>
        <v>30640</v>
      </c>
      <c r="P38" s="49">
        <f>IF(ISNUMBER('KN 2017'!CR20),'KN 2017'!CR20,"")</f>
        <v>30320.076923076922</v>
      </c>
    </row>
    <row r="39" spans="1:16" x14ac:dyDescent="0.25">
      <c r="A39" s="43" t="s">
        <v>27</v>
      </c>
      <c r="B39" s="37">
        <f>IF(ISNUMBER('KN 2017'!CT20),'KN 2017'!CT20,"")</f>
        <v>62</v>
      </c>
      <c r="C39" s="37">
        <f>IF(ISNUMBER('KN 2017'!CU20),'KN 2017'!CU20,"")</f>
        <v>62.55</v>
      </c>
      <c r="D39" s="37">
        <f>IF(ISNUMBER('KN 2017'!CV20),'KN 2017'!CV20,"")</f>
        <v>71.433152388595218</v>
      </c>
      <c r="E39" s="37">
        <f>IF(ISNUMBER('KN 2017'!CW20),'KN 2017'!CW20,"")</f>
        <v>66</v>
      </c>
      <c r="F39" s="76" t="str">
        <f>IF(ISNUMBER('KN 2017'!CX20),'KN 2017'!CX20,"")</f>
        <v/>
      </c>
      <c r="G39" s="37">
        <f>IF(ISNUMBER('KN 2017'!CY20),'KN 2017'!CY20,"")</f>
        <v>97</v>
      </c>
      <c r="H39" s="37">
        <f>IF(ISNUMBER('KN 2017'!CZ20),'KN 2017'!CZ20,"")</f>
        <v>63.981291527999986</v>
      </c>
      <c r="I39" s="37">
        <f>IF(ISNUMBER('KN 2017'!DA20),'KN 2017'!DA20,"")</f>
        <v>63.32</v>
      </c>
      <c r="J39" s="37">
        <f>IF(ISNUMBER('KN 2017'!DB20),'KN 2017'!DB20,"")</f>
        <v>55</v>
      </c>
      <c r="K39" s="37">
        <f>IF(ISNUMBER('KN 2017'!DC20),'KN 2017'!DC20,"")</f>
        <v>60.72</v>
      </c>
      <c r="L39" s="37">
        <f>IF(ISNUMBER('KN 2017'!DD20),'KN 2017'!DD20,"")</f>
        <v>61.84</v>
      </c>
      <c r="M39" s="37">
        <f>IF(ISNUMBER('KN 2017'!DE20),'KN 2017'!DE20,"")</f>
        <v>62.309999999999995</v>
      </c>
      <c r="N39" s="37">
        <f>IF(ISNUMBER('KN 2017'!DF20),'KN 2017'!DF20,"")</f>
        <v>49</v>
      </c>
      <c r="O39" s="37">
        <f>IF(ISNUMBER('KN 2017'!DG20),'KN 2017'!DG20,"")</f>
        <v>70.900000000000006</v>
      </c>
      <c r="P39" s="48">
        <f>IF(ISNUMBER('KN 2017'!DH20),'KN 2017'!DH20,"")</f>
        <v>65.081111070507319</v>
      </c>
    </row>
    <row r="40" spans="1:16" s="39" customFormat="1" ht="15.75" thickBot="1" x14ac:dyDescent="0.3">
      <c r="A40" s="44" t="s">
        <v>28</v>
      </c>
      <c r="B40" s="40">
        <f>IF(ISNUMBER('KN 2017'!DJ20),'KN 2017'!DJ20,"")</f>
        <v>18630</v>
      </c>
      <c r="C40" s="40">
        <f>IF(ISNUMBER('KN 2017'!DK20),'KN 2017'!DK20,"")</f>
        <v>18094.2</v>
      </c>
      <c r="D40" s="40">
        <f>IF(ISNUMBER('KN 2017'!DL20),'KN 2017'!DL20,"")</f>
        <v>16322</v>
      </c>
      <c r="E40" s="40">
        <f>IF(ISNUMBER('KN 2017'!DM20),'KN 2017'!DM20,"")</f>
        <v>16635</v>
      </c>
      <c r="F40" s="94" t="str">
        <f>IF(ISNUMBER('KN 2017'!DN20),'KN 2017'!DN20,"")</f>
        <v/>
      </c>
      <c r="G40" s="40">
        <f>IF(ISNUMBER('KN 2017'!DO20),'KN 2017'!DO20,"")</f>
        <v>15831</v>
      </c>
      <c r="H40" s="40">
        <f>IF(ISNUMBER('KN 2017'!DP20),'KN 2017'!DP20,"")</f>
        <v>18490</v>
      </c>
      <c r="I40" s="40">
        <f>IF(ISNUMBER('KN 2017'!DQ20),'KN 2017'!DQ20,"")</f>
        <v>16183</v>
      </c>
      <c r="J40" s="40">
        <f>IF(ISNUMBER('KN 2017'!DR20),'KN 2017'!DR20,"")</f>
        <v>18175</v>
      </c>
      <c r="K40" s="40">
        <f>IF(ISNUMBER('KN 2017'!DS20),'KN 2017'!DS20,"")</f>
        <v>15816</v>
      </c>
      <c r="L40" s="40">
        <f>IF(ISNUMBER('KN 2017'!DT20),'KN 2017'!DT20,"")</f>
        <v>17657</v>
      </c>
      <c r="M40" s="40">
        <f>IF(ISNUMBER('KN 2017'!DU20),'KN 2017'!DU20,"")</f>
        <v>16551</v>
      </c>
      <c r="N40" s="40">
        <f>IF(ISNUMBER('KN 2017'!DV20),'KN 2017'!DV20,"")</f>
        <v>17050</v>
      </c>
      <c r="O40" s="40">
        <f>IF(ISNUMBER('KN 2017'!DW20),'KN 2017'!DW20,"")</f>
        <v>16710</v>
      </c>
      <c r="P40" s="50">
        <f>IF(ISNUMBER('KN 2017'!DX20),'KN 2017'!DX20,"")</f>
        <v>17088.015384615384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B15" sqref="B15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6" t="str">
        <f>'Tabulka č. 1'!A1:P1</f>
        <v>Krajské normativy a ukazatele pro stanovení krajských normativů v roce 2017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tr">
        <f>'KN 2017'!A23</f>
        <v>65-51-H/01 Kuchař - číšník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51</v>
      </c>
      <c r="B7" s="52">
        <f>IF(ISNUMBER('KN 2017'!B23),'KN 2017'!B23,"")</f>
        <v>21376.714285714286</v>
      </c>
      <c r="C7" s="52">
        <f>IF(ISNUMBER('KN 2017'!C23),'KN 2017'!C23,"")</f>
        <v>20502.743676418388</v>
      </c>
      <c r="D7" s="52">
        <f>IF(ISNUMBER('KN 2017'!D23),'KN 2017'!D23,"")</f>
        <v>20448.686628847216</v>
      </c>
      <c r="E7" s="52">
        <f>IF(ISNUMBER('KN 2017'!E23),'KN 2017'!E23,"")</f>
        <v>20027.066656015606</v>
      </c>
      <c r="F7" s="52">
        <f>IF(ISNUMBER('KN 2017'!F23),'KN 2017'!F23,"")</f>
        <v>16982.752379718844</v>
      </c>
      <c r="G7" s="52">
        <f>IF(ISNUMBER('KN 2017'!G23),'KN 2017'!G23,"")</f>
        <v>19783.829865085892</v>
      </c>
      <c r="H7" s="52">
        <f>IF(ISNUMBER('KN 2017'!H23),'KN 2017'!H23,"")</f>
        <v>20180.77747855083</v>
      </c>
      <c r="I7" s="52">
        <f>IF(ISNUMBER('KN 2017'!I23),'KN 2017'!I23,"")</f>
        <v>19352.343852584585</v>
      </c>
      <c r="J7" s="52">
        <f>IF(ISNUMBER('KN 2017'!J23),'KN 2017'!J23,"")</f>
        <v>19499.104405179452</v>
      </c>
      <c r="K7" s="52">
        <f>IF(ISNUMBER('KN 2017'!K23),'KN 2017'!K23,"")</f>
        <v>19104.585267608381</v>
      </c>
      <c r="L7" s="52">
        <f>IF(ISNUMBER('KN 2017'!L23),'KN 2017'!L23,"")</f>
        <v>19847.431805376713</v>
      </c>
      <c r="M7" s="52">
        <f>IF(ISNUMBER('KN 2017'!M23),'KN 2017'!M23,"")</f>
        <v>20108.103577497877</v>
      </c>
      <c r="N7" s="52">
        <f>IF(ISNUMBER('KN 2017'!N23),'KN 2017'!N23,"")</f>
        <v>21176.176870748299</v>
      </c>
      <c r="O7" s="52">
        <f>IF(ISNUMBER('KN 2017'!O23),'KN 2017'!O23,"")</f>
        <v>19316.405103500114</v>
      </c>
      <c r="P7" s="46">
        <f>IF(ISNUMBER('KN 2017'!P23),'KN 2017'!P23,"")</f>
        <v>19836.194418060466</v>
      </c>
    </row>
    <row r="8" spans="1:31" s="39" customFormat="1" x14ac:dyDescent="0.25">
      <c r="A8" s="42" t="s">
        <v>52</v>
      </c>
      <c r="B8" s="38">
        <f>IF(ISNUMBER('KN 2017'!R23),'KN 2017'!R23,"")</f>
        <v>0</v>
      </c>
      <c r="C8" s="38">
        <f>IF(ISNUMBER('KN 2017'!S23),'KN 2017'!S23,"")</f>
        <v>0</v>
      </c>
      <c r="D8" s="38" t="str">
        <f>IF(ISNUMBER('KN 2017'!T23),'KN 2017'!T23,"")</f>
        <v/>
      </c>
      <c r="E8" s="38">
        <f>IF(ISNUMBER('KN 2017'!U23),'KN 2017'!U23,"")</f>
        <v>250</v>
      </c>
      <c r="F8" s="38">
        <f>IF(ISNUMBER('KN 2017'!V23),'KN 2017'!V23,"")</f>
        <v>0</v>
      </c>
      <c r="G8" s="38">
        <f>IF(ISNUMBER('KN 2017'!W23),'KN 2017'!W23,"")</f>
        <v>203</v>
      </c>
      <c r="H8" s="38">
        <f>IF(ISNUMBER('KN 2017'!X23),'KN 2017'!X23,"")</f>
        <v>0</v>
      </c>
      <c r="I8" s="38">
        <f>IF(ISNUMBER('KN 2017'!Y23),'KN 2017'!Y23,"")</f>
        <v>73.5</v>
      </c>
      <c r="J8" s="38">
        <f>IF(ISNUMBER('KN 2017'!Z23),'KN 2017'!Z23,"")</f>
        <v>78</v>
      </c>
      <c r="K8" s="38">
        <f>IF(ISNUMBER('KN 2017'!AA23),'KN 2017'!AA23,"")</f>
        <v>109</v>
      </c>
      <c r="L8" s="38">
        <f>IF(ISNUMBER('KN 2017'!AB23),'KN 2017'!AB23,"")</f>
        <v>0</v>
      </c>
      <c r="M8" s="38">
        <f>IF(ISNUMBER('KN 2017'!AC23),'KN 2017'!AC23,"")</f>
        <v>0</v>
      </c>
      <c r="N8" s="38">
        <f>IF(ISNUMBER('KN 2017'!AD23),'KN 2017'!AD23,"")</f>
        <v>0</v>
      </c>
      <c r="O8" s="38">
        <f>IF(ISNUMBER('KN 2017'!AE23),'KN 2017'!AE23,"")</f>
        <v>325</v>
      </c>
      <c r="P8" s="47">
        <f>IF(ISNUMBER('KN 2017'!AF23),'KN 2017'!AF23,"")</f>
        <v>173.08333333333334</v>
      </c>
    </row>
    <row r="9" spans="1:31" x14ac:dyDescent="0.25">
      <c r="A9" s="43" t="s">
        <v>25</v>
      </c>
      <c r="B9" s="37">
        <f>IF(ISNUMBER('KN 2017'!BN23),'KN 2017'!BN23,"")</f>
        <v>22.4</v>
      </c>
      <c r="C9" s="37">
        <f>IF(ISNUMBER('KN 2017'!BO23),'KN 2017'!BO23,"")</f>
        <v>21.917808219178081</v>
      </c>
      <c r="D9" s="37">
        <f>IF(ISNUMBER('KN 2017'!BP23),'KN 2017'!BP23,"")</f>
        <v>20.243210351840006</v>
      </c>
      <c r="E9" s="37">
        <f>IF(ISNUMBER('KN 2017'!BQ23),'KN 2017'!BQ23,"")</f>
        <v>22.87</v>
      </c>
      <c r="F9" s="37">
        <f>IF(ISNUMBER('KN 2017'!BR23),'KN 2017'!BR23,"")</f>
        <v>23.57</v>
      </c>
      <c r="G9" s="37">
        <f>IF(ISNUMBER('KN 2017'!BS23),'KN 2017'!BS23,"")</f>
        <v>21.59</v>
      </c>
      <c r="H9" s="37">
        <f>IF(ISNUMBER('KN 2017'!BT23),'KN 2017'!BT23,"")</f>
        <v>22.855656951986745</v>
      </c>
      <c r="I9" s="37">
        <f>IF(ISNUMBER('KN 2017'!BU23),'KN 2017'!BU23,"")</f>
        <v>21.7</v>
      </c>
      <c r="J9" s="37">
        <f>IF(ISNUMBER('KN 2017'!BV23),'KN 2017'!BV23,"")</f>
        <v>18.63</v>
      </c>
      <c r="K9" s="37">
        <f>IF(ISNUMBER('KN 2017'!BW23),'KN 2017'!BW23,"")</f>
        <v>21.146000000000001</v>
      </c>
      <c r="L9" s="37">
        <f>IF(ISNUMBER('KN 2017'!BX23),'KN 2017'!BX23,"")</f>
        <v>21.559688062387522</v>
      </c>
      <c r="M9" s="37">
        <f>IF(ISNUMBER('KN 2017'!BY23),'KN 2017'!BY23,"")</f>
        <v>22.34</v>
      </c>
      <c r="N9" s="37">
        <f>IF(ISNUMBER('KN 2017'!BZ23),'KN 2017'!BZ23,"")</f>
        <v>18</v>
      </c>
      <c r="O9" s="37">
        <f>IF(ISNUMBER('KN 2017'!CA23),'KN 2017'!CA23,"")</f>
        <v>21.74</v>
      </c>
      <c r="P9" s="48">
        <f>IF(ISNUMBER('KN 2017'!CB23),'KN 2017'!CB23,"")</f>
        <v>21.468740256099455</v>
      </c>
    </row>
    <row r="10" spans="1:31" s="39" customFormat="1" x14ac:dyDescent="0.25">
      <c r="A10" s="42" t="s">
        <v>26</v>
      </c>
      <c r="B10" s="3">
        <f>IF(ISNUMBER('KN 2017'!CD23),'KN 2017'!CD23,"")</f>
        <v>27980</v>
      </c>
      <c r="C10" s="3">
        <f>IF(ISNUMBER('KN 2017'!CE23),'KN 2017'!CE23,"")</f>
        <v>27660</v>
      </c>
      <c r="D10" s="3">
        <f>IF(ISNUMBER('KN 2017'!CF23),'KN 2017'!CF23,"")</f>
        <v>28269</v>
      </c>
      <c r="E10" s="3">
        <f>IF(ISNUMBER('KN 2017'!CG23),'KN 2017'!CG23,"")</f>
        <v>29023</v>
      </c>
      <c r="F10" s="3">
        <f>IF(ISNUMBER('KN 2017'!CH23),'KN 2017'!CH23,"")</f>
        <v>26900</v>
      </c>
      <c r="G10" s="3">
        <f>IF(ISNUMBER('KN 2017'!CI23),'KN 2017'!CI23,"")</f>
        <v>26087</v>
      </c>
      <c r="H10" s="3">
        <f>IF(ISNUMBER('KN 2017'!CJ23),'KN 2017'!CJ23,"")</f>
        <v>29370</v>
      </c>
      <c r="I10" s="3">
        <f>IF(ISNUMBER('KN 2017'!CK23),'KN 2017'!CK23,"")</f>
        <v>26950</v>
      </c>
      <c r="J10" s="3">
        <f>IF(ISNUMBER('KN 2017'!CL23),'KN 2017'!CL23,"")</f>
        <v>25634</v>
      </c>
      <c r="K10" s="3">
        <f>IF(ISNUMBER('KN 2017'!CM23),'KN 2017'!CM23,"")</f>
        <v>26470</v>
      </c>
      <c r="L10" s="3">
        <f>IF(ISNUMBER('KN 2017'!CN23),'KN 2017'!CN23,"")</f>
        <v>26865</v>
      </c>
      <c r="M10" s="3">
        <f>IF(ISNUMBER('KN 2017'!CO23),'KN 2017'!CO23,"")</f>
        <v>29073</v>
      </c>
      <c r="N10" s="3">
        <f>IF(ISNUMBER('KN 2017'!CP23),'KN 2017'!CP23,"")</f>
        <v>25501</v>
      </c>
      <c r="O10" s="3">
        <f>IF(ISNUMBER('KN 2017'!CQ23),'KN 2017'!CQ23,"")</f>
        <v>28280</v>
      </c>
      <c r="P10" s="49">
        <f>IF(ISNUMBER('KN 2017'!CR23),'KN 2017'!CR23,"")</f>
        <v>27433</v>
      </c>
    </row>
    <row r="11" spans="1:31" x14ac:dyDescent="0.25">
      <c r="A11" s="43" t="s">
        <v>27</v>
      </c>
      <c r="B11" s="37">
        <f>IF(ISNUMBER('KN 2017'!CT23),'KN 2017'!CT23,"")</f>
        <v>35</v>
      </c>
      <c r="C11" s="37">
        <f>IF(ISNUMBER('KN 2017'!CU23),'KN 2017'!CU23,"")</f>
        <v>40.517766000000002</v>
      </c>
      <c r="D11" s="37">
        <f>IF(ISNUMBER('KN 2017'!CV23),'KN 2017'!CV23,"")</f>
        <v>53.064317125652018</v>
      </c>
      <c r="E11" s="37">
        <f>IF(ISNUMBER('KN 2017'!CW23),'KN 2017'!CW23,"")</f>
        <v>41.6</v>
      </c>
      <c r="F11" s="37">
        <f>IF(ISNUMBER('KN 2017'!CX23),'KN 2017'!CX23,"")</f>
        <v>55.85</v>
      </c>
      <c r="G11" s="37">
        <f>IF(ISNUMBER('KN 2017'!CY23),'KN 2017'!CY23,"")</f>
        <v>35.950000000000003</v>
      </c>
      <c r="H11" s="37">
        <f>IF(ISNUMBER('KN 2017'!CZ23),'KN 2017'!CZ23,"")</f>
        <v>47.868669611532006</v>
      </c>
      <c r="I11" s="37">
        <f>IF(ISNUMBER('KN 2017'!DA23),'KN 2017'!DA23,"")</f>
        <v>44.22</v>
      </c>
      <c r="J11" s="37">
        <f>IF(ISNUMBER('KN 2017'!DB23),'KN 2017'!DB23,"")</f>
        <v>73</v>
      </c>
      <c r="K11" s="37">
        <f>IF(ISNUMBER('KN 2017'!DC23),'KN 2017'!DC23,"")</f>
        <v>46.48</v>
      </c>
      <c r="L11" s="37">
        <f>IF(ISNUMBER('KN 2017'!DD23),'KN 2017'!DD23,"")</f>
        <v>43.29</v>
      </c>
      <c r="M11" s="37">
        <f>IF(ISNUMBER('KN 2017'!DE23),'KN 2017'!DE23,"")</f>
        <v>44.22</v>
      </c>
      <c r="N11" s="37">
        <f>IF(ISNUMBER('KN 2017'!DF23),'KN 2017'!DF23,"")</f>
        <v>49</v>
      </c>
      <c r="O11" s="37">
        <f>IF(ISNUMBER('KN 2017'!DG23),'KN 2017'!DG23,"")</f>
        <v>54.1</v>
      </c>
      <c r="P11" s="48">
        <f>IF(ISNUMBER('KN 2017'!DH23),'KN 2017'!DH23,"")</f>
        <v>47.440053766941723</v>
      </c>
    </row>
    <row r="12" spans="1:31" s="39" customFormat="1" ht="15.75" thickBot="1" x14ac:dyDescent="0.3">
      <c r="A12" s="44" t="s">
        <v>28</v>
      </c>
      <c r="B12" s="40">
        <f>IF(ISNUMBER('KN 2017'!DJ23),'KN 2017'!DJ23,"")</f>
        <v>18630</v>
      </c>
      <c r="C12" s="40">
        <f>IF(ISNUMBER('KN 2017'!DK23),'KN 2017'!DK23,"")</f>
        <v>18094.2</v>
      </c>
      <c r="D12" s="40">
        <f>IF(ISNUMBER('KN 2017'!DL23),'KN 2017'!DL23,"")</f>
        <v>16322</v>
      </c>
      <c r="E12" s="40">
        <f>IF(ISNUMBER('KN 2017'!DM23),'KN 2017'!DM23,"")</f>
        <v>16635</v>
      </c>
      <c r="F12" s="40">
        <f>IF(ISNUMBER('KN 2017'!DN23),'KN 2017'!DN23,"")</f>
        <v>15300</v>
      </c>
      <c r="G12" s="40">
        <f>IF(ISNUMBER('KN 2017'!DO23),'KN 2017'!DO23,"")</f>
        <v>15831</v>
      </c>
      <c r="H12" s="40">
        <f>IF(ISNUMBER('KN 2017'!DP23),'KN 2017'!DP23,"")</f>
        <v>18990</v>
      </c>
      <c r="I12" s="40">
        <f>IF(ISNUMBER('KN 2017'!DQ23),'KN 2017'!DQ23,"")</f>
        <v>16395</v>
      </c>
      <c r="J12" s="40">
        <f>IF(ISNUMBER('KN 2017'!DR23),'KN 2017'!DR23,"")</f>
        <v>18175</v>
      </c>
      <c r="K12" s="40">
        <f>IF(ISNUMBER('KN 2017'!DS23),'KN 2017'!DS23,"")</f>
        <v>15816</v>
      </c>
      <c r="L12" s="40">
        <f>IF(ISNUMBER('KN 2017'!DT23),'KN 2017'!DT23,"")</f>
        <v>17657</v>
      </c>
      <c r="M12" s="40">
        <f>IF(ISNUMBER('KN 2017'!DU23),'KN 2017'!DU23,"")</f>
        <v>16551</v>
      </c>
      <c r="N12" s="40">
        <f>IF(ISNUMBER('KN 2017'!DV23),'KN 2017'!DV23,"")</f>
        <v>17050</v>
      </c>
      <c r="O12" s="40">
        <f>IF(ISNUMBER('KN 2017'!DW23),'KN 2017'!DW23,"")</f>
        <v>16710</v>
      </c>
      <c r="P12" s="50">
        <f>IF(ISNUMBER('KN 2017'!DX23),'KN 2017'!DX23,"")</f>
        <v>17011.157142857144</v>
      </c>
    </row>
    <row r="13" spans="1:31" s="41" customFormat="1" ht="19.5" thickBot="1" x14ac:dyDescent="0.35">
      <c r="A13" s="98" t="str">
        <f>'KN 2017'!A24</f>
        <v>23-68-H/01 Mechanik opravář motorových vozidel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51</v>
      </c>
      <c r="B14" s="52">
        <f>IF(ISNUMBER('KN 2017'!B24),'KN 2017'!B24,"")</f>
        <v>27351.93996247655</v>
      </c>
      <c r="C14" s="52">
        <f>IF(ISNUMBER('KN 2017'!C24),'KN 2017'!C24,"")</f>
        <v>26833.952223228567</v>
      </c>
      <c r="D14" s="52">
        <f>IF(ISNUMBER('KN 2017'!D24),'KN 2017'!D24,"")</f>
        <v>30169.157300623127</v>
      </c>
      <c r="E14" s="52">
        <f>IF(ISNUMBER('KN 2017'!E24),'KN 2017'!E24,"")</f>
        <v>25406.6050295858</v>
      </c>
      <c r="F14" s="52">
        <f>IF(ISNUMBER('KN 2017'!F24),'KN 2017'!F24,"")</f>
        <v>22114.90620654244</v>
      </c>
      <c r="G14" s="52">
        <f>IF(ISNUMBER('KN 2017'!G24),'KN 2017'!G24,"")</f>
        <v>24151.306281679437</v>
      </c>
      <c r="H14" s="52">
        <f>IF(ISNUMBER('KN 2017'!H24),'KN 2017'!H24,"")</f>
        <v>27854.183403618401</v>
      </c>
      <c r="I14" s="52">
        <f>IF(ISNUMBER('KN 2017'!I24),'KN 2017'!I24,"")</f>
        <v>24795.559982627601</v>
      </c>
      <c r="J14" s="52">
        <f>IF(ISNUMBER('KN 2017'!J24),'KN 2017'!J24,"")</f>
        <v>30805.424636572301</v>
      </c>
      <c r="K14" s="52">
        <f>IF(ISNUMBER('KN 2017'!K24),'KN 2017'!K24,"")</f>
        <v>25918.354356395059</v>
      </c>
      <c r="L14" s="52">
        <f>IF(ISNUMBER('KN 2017'!L24),'KN 2017'!L24,"")</f>
        <v>23762.93675560191</v>
      </c>
      <c r="M14" s="52">
        <f>IF(ISNUMBER('KN 2017'!M24),'KN 2017'!M24,"")</f>
        <v>25437.055350916686</v>
      </c>
      <c r="N14" s="52">
        <f>IF(ISNUMBER('KN 2017'!N24),'KN 2017'!N24,"")</f>
        <v>22176.216086434571</v>
      </c>
      <c r="O14" s="52">
        <f>IF(ISNUMBER('KN 2017'!O24),'KN 2017'!O24,"")</f>
        <v>21181.237781047796</v>
      </c>
      <c r="P14" s="46">
        <f>IF(ISNUMBER('KN 2017'!P24),'KN 2017'!P24,"")</f>
        <v>25568.488239810733</v>
      </c>
    </row>
    <row r="15" spans="1:31" s="39" customFormat="1" x14ac:dyDescent="0.25">
      <c r="A15" s="42" t="s">
        <v>52</v>
      </c>
      <c r="B15" s="38">
        <f>IF(ISNUMBER('KN 2017'!R24),'KN 2017'!R24,"")</f>
        <v>0</v>
      </c>
      <c r="C15" s="38">
        <f>IF(ISNUMBER('KN 2017'!S24),'KN 2017'!S24,"")</f>
        <v>0</v>
      </c>
      <c r="D15" s="38" t="str">
        <f>IF(ISNUMBER('KN 2017'!T24),'KN 2017'!T24,"")</f>
        <v/>
      </c>
      <c r="E15" s="38">
        <f>IF(ISNUMBER('KN 2017'!U24),'KN 2017'!U24,"")</f>
        <v>250</v>
      </c>
      <c r="F15" s="38">
        <f>IF(ISNUMBER('KN 2017'!V24),'KN 2017'!V24,"")</f>
        <v>0</v>
      </c>
      <c r="G15" s="38">
        <f>IF(ISNUMBER('KN 2017'!W24),'KN 2017'!W24,"")</f>
        <v>221</v>
      </c>
      <c r="H15" s="38">
        <f>IF(ISNUMBER('KN 2017'!X24),'KN 2017'!X24,"")</f>
        <v>0</v>
      </c>
      <c r="I15" s="38">
        <f>IF(ISNUMBER('KN 2017'!Y24),'KN 2017'!Y24,"")</f>
        <v>94.2</v>
      </c>
      <c r="J15" s="38">
        <f>IF(ISNUMBER('KN 2017'!Z24),'KN 2017'!Z24,"")</f>
        <v>123</v>
      </c>
      <c r="K15" s="38">
        <f>IF(ISNUMBER('KN 2017'!AA24),'KN 2017'!AA24,"")</f>
        <v>148</v>
      </c>
      <c r="L15" s="38">
        <f>IF(ISNUMBER('KN 2017'!AB24),'KN 2017'!AB24,"")</f>
        <v>0</v>
      </c>
      <c r="M15" s="38">
        <f>IF(ISNUMBER('KN 2017'!AC24),'KN 2017'!AC24,"")</f>
        <v>0</v>
      </c>
      <c r="N15" s="38">
        <f>IF(ISNUMBER('KN 2017'!AD24),'KN 2017'!AD24,"")</f>
        <v>0</v>
      </c>
      <c r="O15" s="38">
        <f>IF(ISNUMBER('KN 2017'!AE24),'KN 2017'!AE24,"")</f>
        <v>325</v>
      </c>
      <c r="P15" s="47">
        <f>IF(ISNUMBER('KN 2017'!AF24),'KN 2017'!AF24,"")</f>
        <v>193.53333333333333</v>
      </c>
    </row>
    <row r="16" spans="1:31" x14ac:dyDescent="0.25">
      <c r="A16" s="43" t="s">
        <v>25</v>
      </c>
      <c r="B16" s="37">
        <f>IF(ISNUMBER('KN 2017'!BN24),'KN 2017'!BN24,"")</f>
        <v>16.399999999999999</v>
      </c>
      <c r="C16" s="37">
        <f>IF(ISNUMBER('KN 2017'!BO24),'KN 2017'!BO24,"")</f>
        <v>16.126991095437074</v>
      </c>
      <c r="D16" s="37">
        <f>IF(ISNUMBER('KN 2017'!BP24),'KN 2017'!BP24,"")</f>
        <v>13.116463277120003</v>
      </c>
      <c r="E16" s="37">
        <f>IF(ISNUMBER('KN 2017'!BQ24),'KN 2017'!BQ24,"")</f>
        <v>16.899999999999999</v>
      </c>
      <c r="F16" s="37">
        <f>IF(ISNUMBER('KN 2017'!BR24),'KN 2017'!BR24,"")</f>
        <v>18.13</v>
      </c>
      <c r="G16" s="37">
        <f>IF(ISNUMBER('KN 2017'!BS24),'KN 2017'!BS24,"")</f>
        <v>17.350000000000001</v>
      </c>
      <c r="H16" s="37">
        <f>IF(ISNUMBER('KN 2017'!BT24),'KN 2017'!BT24,"")</f>
        <v>15.815314664696581</v>
      </c>
      <c r="I16" s="37">
        <f>IF(ISNUMBER('KN 2017'!BU24),'KN 2017'!BU24,"")</f>
        <v>16.579999999999998</v>
      </c>
      <c r="J16" s="37">
        <f>IF(ISNUMBER('KN 2017'!BV24),'KN 2017'!BV24,"")</f>
        <v>13.07</v>
      </c>
      <c r="K16" s="37">
        <f>IF(ISNUMBER('KN 2017'!BW24),'KN 2017'!BW24,"")</f>
        <v>14.891999999999999</v>
      </c>
      <c r="L16" s="37">
        <f>IF(ISNUMBER('KN 2017'!BX24),'KN 2017'!BX24,"")</f>
        <v>17.39294117647059</v>
      </c>
      <c r="M16" s="37">
        <f>IF(ISNUMBER('KN 2017'!BY24),'KN 2017'!BY24,"")</f>
        <v>17.239999999999998</v>
      </c>
      <c r="N16" s="37">
        <f>IF(ISNUMBER('KN 2017'!BZ24),'KN 2017'!BZ24,"")</f>
        <v>17</v>
      </c>
      <c r="O16" s="37">
        <f>IF(ISNUMBER('KN 2017'!CA24),'KN 2017'!CA24,"")</f>
        <v>19.420000000000002</v>
      </c>
      <c r="P16" s="48">
        <f>IF(ISNUMBER('KN 2017'!CB24),'KN 2017'!CB24,"")</f>
        <v>16.38812215812316</v>
      </c>
    </row>
    <row r="17" spans="1:16" s="39" customFormat="1" x14ac:dyDescent="0.25">
      <c r="A17" s="42" t="s">
        <v>26</v>
      </c>
      <c r="B17" s="3">
        <f>IF(ISNUMBER('KN 2017'!CD24),'KN 2017'!CD24,"")</f>
        <v>27980</v>
      </c>
      <c r="C17" s="3">
        <f>IF(ISNUMBER('KN 2017'!CE24),'KN 2017'!CE24,"")</f>
        <v>27660</v>
      </c>
      <c r="D17" s="3">
        <f>IF(ISNUMBER('KN 2017'!CF24),'KN 2017'!CF24,"")</f>
        <v>28269</v>
      </c>
      <c r="E17" s="3">
        <f>IF(ISNUMBER('KN 2017'!CG24),'KN 2017'!CG24,"")</f>
        <v>29023</v>
      </c>
      <c r="F17" s="3">
        <f>IF(ISNUMBER('KN 2017'!CH24),'KN 2017'!CH24,"")</f>
        <v>26900</v>
      </c>
      <c r="G17" s="3">
        <f>IF(ISNUMBER('KN 2017'!CI24),'KN 2017'!CI24,"")</f>
        <v>26087</v>
      </c>
      <c r="H17" s="3">
        <f>IF(ISNUMBER('KN 2017'!CJ24),'KN 2017'!CJ24,"")</f>
        <v>29370</v>
      </c>
      <c r="I17" s="3">
        <f>IF(ISNUMBER('KN 2017'!CK24),'KN 2017'!CK24,"")</f>
        <v>26950</v>
      </c>
      <c r="J17" s="3">
        <f>IF(ISNUMBER('KN 2017'!CL24),'KN 2017'!CL24,"")</f>
        <v>25634</v>
      </c>
      <c r="K17" s="3">
        <f>IF(ISNUMBER('KN 2017'!CM24),'KN 2017'!CM24,"")</f>
        <v>26470</v>
      </c>
      <c r="L17" s="3">
        <f>IF(ISNUMBER('KN 2017'!CN24),'KN 2017'!CN24,"")</f>
        <v>26865</v>
      </c>
      <c r="M17" s="3">
        <f>IF(ISNUMBER('KN 2017'!CO24),'KN 2017'!CO24,"")</f>
        <v>29073</v>
      </c>
      <c r="N17" s="3">
        <f>IF(ISNUMBER('KN 2017'!CP24),'KN 2017'!CP24,"")</f>
        <v>25501</v>
      </c>
      <c r="O17" s="3">
        <f>IF(ISNUMBER('KN 2017'!CQ24),'KN 2017'!CQ24,"")</f>
        <v>28280</v>
      </c>
      <c r="P17" s="49">
        <f>IF(ISNUMBER('KN 2017'!CR24),'KN 2017'!CR24,"")</f>
        <v>27433</v>
      </c>
    </row>
    <row r="18" spans="1:16" x14ac:dyDescent="0.25">
      <c r="A18" s="43" t="s">
        <v>27</v>
      </c>
      <c r="B18" s="37">
        <f>IF(ISNUMBER('KN 2017'!CT24),'KN 2017'!CT24,"")</f>
        <v>32.5</v>
      </c>
      <c r="C18" s="37">
        <f>IF(ISNUMBER('KN 2017'!CU24),'KN 2017'!CU24,"")</f>
        <v>34.728042000000002</v>
      </c>
      <c r="D18" s="37">
        <f>IF(ISNUMBER('KN 2017'!CV24),'KN 2017'!CV24,"")</f>
        <v>45.482148578322409</v>
      </c>
      <c r="E18" s="37">
        <f>IF(ISNUMBER('KN 2017'!CW24),'KN 2017'!CW24,"")</f>
        <v>41.6</v>
      </c>
      <c r="F18" s="37">
        <f>IF(ISNUMBER('KN 2017'!CX24),'KN 2017'!CX24,"")</f>
        <v>42.597000000000001</v>
      </c>
      <c r="G18" s="37">
        <f>IF(ISNUMBER('KN 2017'!CY24),'KN 2017'!CY24,"")</f>
        <v>31.1</v>
      </c>
      <c r="H18" s="37">
        <f>IF(ISNUMBER('KN 2017'!CZ24),'KN 2017'!CZ24,"")</f>
        <v>40.916035932155999</v>
      </c>
      <c r="I18" s="37">
        <f>IF(ISNUMBER('KN 2017'!DA24),'KN 2017'!DA24,"")</f>
        <v>37.19</v>
      </c>
      <c r="J18" s="37">
        <f>IF(ISNUMBER('KN 2017'!DB24),'KN 2017'!DB24,"")</f>
        <v>30</v>
      </c>
      <c r="K18" s="37">
        <f>IF(ISNUMBER('KN 2017'!DC24),'KN 2017'!DC24,"")</f>
        <v>41.36</v>
      </c>
      <c r="L18" s="37">
        <f>IF(ISNUMBER('KN 2017'!DD24),'KN 2017'!DD24,"")</f>
        <v>40.53</v>
      </c>
      <c r="M18" s="37">
        <f>IF(ISNUMBER('KN 2017'!DE24),'KN 2017'!DE24,"")</f>
        <v>38.19</v>
      </c>
      <c r="N18" s="37">
        <f>IF(ISNUMBER('KN 2017'!DF24),'KN 2017'!DF24,"")</f>
        <v>49</v>
      </c>
      <c r="O18" s="37">
        <f>IF(ISNUMBER('KN 2017'!DG24),'KN 2017'!DG24,"")</f>
        <v>54.1</v>
      </c>
      <c r="P18" s="48">
        <f>IF(ISNUMBER('KN 2017'!DH24),'KN 2017'!DH24,"")</f>
        <v>39.949516179319879</v>
      </c>
    </row>
    <row r="19" spans="1:16" s="39" customFormat="1" ht="15.75" thickBot="1" x14ac:dyDescent="0.3">
      <c r="A19" s="44" t="s">
        <v>28</v>
      </c>
      <c r="B19" s="40">
        <f>IF(ISNUMBER('KN 2017'!DJ24),'KN 2017'!DJ24,"")</f>
        <v>18630</v>
      </c>
      <c r="C19" s="40">
        <f>IF(ISNUMBER('KN 2017'!DK24),'KN 2017'!DK24,"")</f>
        <v>18094.2</v>
      </c>
      <c r="D19" s="40">
        <f>IF(ISNUMBER('KN 2017'!DL24),'KN 2017'!DL24,"")</f>
        <v>16322</v>
      </c>
      <c r="E19" s="40">
        <f>IF(ISNUMBER('KN 2017'!DM24),'KN 2017'!DM24,"")</f>
        <v>16635</v>
      </c>
      <c r="F19" s="40">
        <f>IF(ISNUMBER('KN 2017'!DN24),'KN 2017'!DN24,"")</f>
        <v>15300</v>
      </c>
      <c r="G19" s="40">
        <f>IF(ISNUMBER('KN 2017'!DO24),'KN 2017'!DO24,"")</f>
        <v>15831</v>
      </c>
      <c r="H19" s="40">
        <f>IF(ISNUMBER('KN 2017'!DP24),'KN 2017'!DP24,"")</f>
        <v>18990</v>
      </c>
      <c r="I19" s="40">
        <f>IF(ISNUMBER('KN 2017'!DQ24),'KN 2017'!DQ24,"")</f>
        <v>16395</v>
      </c>
      <c r="J19" s="40">
        <f>IF(ISNUMBER('KN 2017'!DR24),'KN 2017'!DR24,"")</f>
        <v>18175</v>
      </c>
      <c r="K19" s="40">
        <f>IF(ISNUMBER('KN 2017'!DS24),'KN 2017'!DS24,"")</f>
        <v>15816</v>
      </c>
      <c r="L19" s="40">
        <f>IF(ISNUMBER('KN 2017'!DT24),'KN 2017'!DT24,"")</f>
        <v>17657</v>
      </c>
      <c r="M19" s="40">
        <f>IF(ISNUMBER('KN 2017'!DU24),'KN 2017'!DU24,"")</f>
        <v>16551</v>
      </c>
      <c r="N19" s="40">
        <f>IF(ISNUMBER('KN 2017'!DV24),'KN 2017'!DV24,"")</f>
        <v>17050</v>
      </c>
      <c r="O19" s="40">
        <f>IF(ISNUMBER('KN 2017'!DW24),'KN 2017'!DW24,"")</f>
        <v>16710</v>
      </c>
      <c r="P19" s="50">
        <f>IF(ISNUMBER('KN 2017'!DX24),'KN 2017'!DX24,"")</f>
        <v>17011.157142857144</v>
      </c>
    </row>
    <row r="20" spans="1:16" s="41" customFormat="1" ht="19.5" thickBot="1" x14ac:dyDescent="0.35">
      <c r="A20" s="98" t="str">
        <f>'KN 2017'!A25</f>
        <v>69-51-H/01 Kadeřník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51</v>
      </c>
      <c r="B21" s="52">
        <f>IF(ISNUMBER('KN 2017'!B25),'KN 2017'!B25,"")</f>
        <v>23295.215014038717</v>
      </c>
      <c r="C21" s="52">
        <f>IF(ISNUMBER('KN 2017'!C25),'KN 2017'!C25,"")</f>
        <v>19229.830476418385</v>
      </c>
      <c r="D21" s="52">
        <f>IF(ISNUMBER('KN 2017'!D25),'KN 2017'!D25,"")</f>
        <v>18983.833004823533</v>
      </c>
      <c r="E21" s="52">
        <f>IF(ISNUMBER('KN 2017'!E25),'KN 2017'!E25,"")</f>
        <v>17669.067670134744</v>
      </c>
      <c r="F21" s="52">
        <f>IF(ISNUMBER('KN 2017'!F25),'KN 2017'!F25,"")</f>
        <v>21634.501571633285</v>
      </c>
      <c r="G21" s="52">
        <f>IF(ISNUMBER('KN 2017'!G25),'KN 2017'!G25,"")</f>
        <v>18515.277652699286</v>
      </c>
      <c r="H21" s="52">
        <f>IF(ISNUMBER('KN 2017'!H25),'KN 2017'!H25,"")</f>
        <v>19519.055984669827</v>
      </c>
      <c r="I21" s="52">
        <f>IF(ISNUMBER('KN 2017'!I25),'KN 2017'!I25,"")</f>
        <v>18752.52361888839</v>
      </c>
      <c r="J21" s="52">
        <f>IF(ISNUMBER('KN 2017'!J25),'KN 2017'!J25,"")</f>
        <v>18059.106803675342</v>
      </c>
      <c r="K21" s="52">
        <f>IF(ISNUMBER('KN 2017'!K25),'KN 2017'!K25,"")</f>
        <v>18347.719951632855</v>
      </c>
      <c r="L21" s="52">
        <f>IF(ISNUMBER('KN 2017'!L25),'KN 2017'!L25,"")</f>
        <v>18679.5897611408</v>
      </c>
      <c r="M21" s="52">
        <f>IF(ISNUMBER('KN 2017'!M25),'KN 2017'!M25,"")</f>
        <v>19441.159746768142</v>
      </c>
      <c r="N21" s="52">
        <f>IF(ISNUMBER('KN 2017'!N25),'KN 2017'!N25,"")</f>
        <v>21176.176870748299</v>
      </c>
      <c r="O21" s="52">
        <f>IF(ISNUMBER('KN 2017'!O25),'KN 2017'!O25,"")</f>
        <v>20854.524073940887</v>
      </c>
      <c r="P21" s="46">
        <f>IF(ISNUMBER('KN 2017'!P25),'KN 2017'!P25,"")</f>
        <v>19582.684442943748</v>
      </c>
    </row>
    <row r="22" spans="1:16" s="39" customFormat="1" x14ac:dyDescent="0.25">
      <c r="A22" s="42" t="s">
        <v>52</v>
      </c>
      <c r="B22" s="38">
        <f>IF(ISNUMBER('KN 2017'!R25),'KN 2017'!R25,"")</f>
        <v>0</v>
      </c>
      <c r="C22" s="38">
        <f>IF(ISNUMBER('KN 2017'!S25),'KN 2017'!S25,"")</f>
        <v>0</v>
      </c>
      <c r="D22" s="38" t="str">
        <f>IF(ISNUMBER('KN 2017'!T25),'KN 2017'!T25,"")</f>
        <v/>
      </c>
      <c r="E22" s="38">
        <f>IF(ISNUMBER('KN 2017'!U25),'KN 2017'!U25,"")</f>
        <v>250</v>
      </c>
      <c r="F22" s="38">
        <f>IF(ISNUMBER('KN 2017'!V25),'KN 2017'!V25,"")</f>
        <v>0</v>
      </c>
      <c r="G22" s="38">
        <f>IF(ISNUMBER('KN 2017'!W25),'KN 2017'!W25,"")</f>
        <v>198</v>
      </c>
      <c r="H22" s="38">
        <f>IF(ISNUMBER('KN 2017'!X25),'KN 2017'!X25,"")</f>
        <v>0</v>
      </c>
      <c r="I22" s="38">
        <f>IF(ISNUMBER('KN 2017'!Y25),'KN 2017'!Y25,"")</f>
        <v>71.3</v>
      </c>
      <c r="J22" s="38">
        <f>IF(ISNUMBER('KN 2017'!Z25),'KN 2017'!Z25,"")</f>
        <v>72</v>
      </c>
      <c r="K22" s="38">
        <f>IF(ISNUMBER('KN 2017'!AA25),'KN 2017'!AA25,"")</f>
        <v>105</v>
      </c>
      <c r="L22" s="38">
        <f>IF(ISNUMBER('KN 2017'!AB25),'KN 2017'!AB25,"")</f>
        <v>0</v>
      </c>
      <c r="M22" s="38">
        <f>IF(ISNUMBER('KN 2017'!AC25),'KN 2017'!AC25,"")</f>
        <v>0</v>
      </c>
      <c r="N22" s="38">
        <f>IF(ISNUMBER('KN 2017'!AD25),'KN 2017'!AD25,"")</f>
        <v>0</v>
      </c>
      <c r="O22" s="38">
        <f>IF(ISNUMBER('KN 2017'!AE25),'KN 2017'!AE25,"")</f>
        <v>325</v>
      </c>
      <c r="P22" s="47">
        <f>IF(ISNUMBER('KN 2017'!AF25),'KN 2017'!AF25,"")</f>
        <v>170.21666666666667</v>
      </c>
    </row>
    <row r="23" spans="1:16" x14ac:dyDescent="0.25">
      <c r="A23" s="43" t="s">
        <v>25</v>
      </c>
      <c r="B23" s="37">
        <f>IF(ISNUMBER('KN 2017'!BN25),'KN 2017'!BN25,"")</f>
        <v>20.2</v>
      </c>
      <c r="C23" s="37">
        <f>IF(ISNUMBER('KN 2017'!BO25),'KN 2017'!BO25,"")</f>
        <v>23.929169657812878</v>
      </c>
      <c r="D23" s="37">
        <f>IF(ISNUMBER('KN 2017'!BP25),'KN 2017'!BP25,"")</f>
        <v>22.182254071600006</v>
      </c>
      <c r="E23" s="37">
        <f>IF(ISNUMBER('KN 2017'!BQ25),'KN 2017'!BQ25,"")</f>
        <v>27.06</v>
      </c>
      <c r="F23" s="37">
        <f>IF(ISNUMBER('KN 2017'!BR25),'KN 2017'!BR25,"")</f>
        <v>19.87</v>
      </c>
      <c r="G23" s="37">
        <f>IF(ISNUMBER('KN 2017'!BS25),'KN 2017'!BS25,"")</f>
        <v>23.66</v>
      </c>
      <c r="H23" s="37">
        <f>IF(ISNUMBER('KN 2017'!BT25),'KN 2017'!BT25,"")</f>
        <v>23.880425576439329</v>
      </c>
      <c r="I23" s="37">
        <f>IF(ISNUMBER('KN 2017'!BU25),'KN 2017'!BU25,"")</f>
        <v>22.61</v>
      </c>
      <c r="J23" s="37">
        <f>IF(ISNUMBER('KN 2017'!BV25),'KN 2017'!BV25,"")</f>
        <v>20.41</v>
      </c>
      <c r="K23" s="37">
        <f>IF(ISNUMBER('KN 2017'!BW25),'KN 2017'!BW25,"")</f>
        <v>22.268000000000001</v>
      </c>
      <c r="L23" s="37">
        <f>IF(ISNUMBER('KN 2017'!BX25),'KN 2017'!BX25,"")</f>
        <v>23.386180077774451</v>
      </c>
      <c r="M23" s="37">
        <f>IF(ISNUMBER('KN 2017'!BY25),'KN 2017'!BY25,"")</f>
        <v>23.5</v>
      </c>
      <c r="N23" s="37">
        <f>IF(ISNUMBER('KN 2017'!BZ25),'KN 2017'!BZ25,"")</f>
        <v>18</v>
      </c>
      <c r="O23" s="37">
        <f>IF(ISNUMBER('KN 2017'!CA25),'KN 2017'!CA25,"")</f>
        <v>19.79</v>
      </c>
      <c r="P23" s="48">
        <f>IF(ISNUMBER('KN 2017'!CB25),'KN 2017'!CB25,"")</f>
        <v>22.196144955973335</v>
      </c>
    </row>
    <row r="24" spans="1:16" s="39" customFormat="1" x14ac:dyDescent="0.25">
      <c r="A24" s="42" t="s">
        <v>26</v>
      </c>
      <c r="B24" s="3">
        <f>IF(ISNUMBER('KN 2017'!CD25),'KN 2017'!CD25,"")</f>
        <v>27980</v>
      </c>
      <c r="C24" s="3">
        <f>IF(ISNUMBER('KN 2017'!CE25),'KN 2017'!CE25,"")</f>
        <v>27660</v>
      </c>
      <c r="D24" s="3">
        <f>IF(ISNUMBER('KN 2017'!CF25),'KN 2017'!CF25,"")</f>
        <v>28269</v>
      </c>
      <c r="E24" s="3">
        <f>IF(ISNUMBER('KN 2017'!CG25),'KN 2017'!CG25,"")</f>
        <v>29023</v>
      </c>
      <c r="F24" s="3">
        <f>IF(ISNUMBER('KN 2017'!CH25),'KN 2017'!CH25,"")</f>
        <v>26900</v>
      </c>
      <c r="G24" s="3">
        <f>IF(ISNUMBER('KN 2017'!CI25),'KN 2017'!CI25,"")</f>
        <v>26087</v>
      </c>
      <c r="H24" s="3">
        <f>IF(ISNUMBER('KN 2017'!CJ25),'KN 2017'!CJ25,"")</f>
        <v>29370</v>
      </c>
      <c r="I24" s="3">
        <f>IF(ISNUMBER('KN 2017'!CK25),'KN 2017'!CK25,"")</f>
        <v>26950</v>
      </c>
      <c r="J24" s="3">
        <f>IF(ISNUMBER('KN 2017'!CL25),'KN 2017'!CL25,"")</f>
        <v>25634</v>
      </c>
      <c r="K24" s="3">
        <f>IF(ISNUMBER('KN 2017'!CM25),'KN 2017'!CM25,"")</f>
        <v>26470</v>
      </c>
      <c r="L24" s="3">
        <f>IF(ISNUMBER('KN 2017'!CN25),'KN 2017'!CN25,"")</f>
        <v>26865</v>
      </c>
      <c r="M24" s="3">
        <f>IF(ISNUMBER('KN 2017'!CO25),'KN 2017'!CO25,"")</f>
        <v>29073</v>
      </c>
      <c r="N24" s="3">
        <f>IF(ISNUMBER('KN 2017'!CP25),'KN 2017'!CP25,"")</f>
        <v>25501</v>
      </c>
      <c r="O24" s="3">
        <f>IF(ISNUMBER('KN 2017'!CQ25),'KN 2017'!CQ25,"")</f>
        <v>28280</v>
      </c>
      <c r="P24" s="49">
        <f>IF(ISNUMBER('KN 2017'!CR25),'KN 2017'!CR25,"")</f>
        <v>27433</v>
      </c>
    </row>
    <row r="25" spans="1:16" x14ac:dyDescent="0.25">
      <c r="A25" s="43" t="s">
        <v>27</v>
      </c>
      <c r="B25" s="37">
        <f>IF(ISNUMBER('KN 2017'!CT25),'KN 2017'!CT25,"")</f>
        <v>33.5</v>
      </c>
      <c r="C25" s="37">
        <f>IF(ISNUMBER('KN 2017'!CU25),'KN 2017'!CU25,"")</f>
        <v>40.517766000000002</v>
      </c>
      <c r="D25" s="37">
        <f>IF(ISNUMBER('KN 2017'!CV25),'KN 2017'!CV25,"")</f>
        <v>53.064317125652018</v>
      </c>
      <c r="E25" s="37">
        <f>IF(ISNUMBER('KN 2017'!CW25),'KN 2017'!CW25,"")</f>
        <v>41.6</v>
      </c>
      <c r="F25" s="37">
        <f>IF(ISNUMBER('KN 2017'!CX25),'KN 2017'!CX25,"")</f>
        <v>34.07</v>
      </c>
      <c r="G25" s="37">
        <f>IF(ISNUMBER('KN 2017'!CY25),'KN 2017'!CY25,"")</f>
        <v>35.950000000000003</v>
      </c>
      <c r="H25" s="37">
        <f>IF(ISNUMBER('KN 2017'!CZ25),'KN 2017'!CZ25,"")</f>
        <v>47.868669611532006</v>
      </c>
      <c r="I25" s="37">
        <f>IF(ISNUMBER('KN 2017'!DA25),'KN 2017'!DA25,"")</f>
        <v>44.22</v>
      </c>
      <c r="J25" s="37">
        <f>IF(ISNUMBER('KN 2017'!DB25),'KN 2017'!DB25,"")</f>
        <v>73</v>
      </c>
      <c r="K25" s="37">
        <f>IF(ISNUMBER('KN 2017'!DC25),'KN 2017'!DC25,"")</f>
        <v>46.48</v>
      </c>
      <c r="L25" s="37">
        <f>IF(ISNUMBER('KN 2017'!DD25),'KN 2017'!DD25,"")</f>
        <v>43.29</v>
      </c>
      <c r="M25" s="37">
        <f>IF(ISNUMBER('KN 2017'!DE25),'KN 2017'!DE25,"")</f>
        <v>43.22</v>
      </c>
      <c r="N25" s="37">
        <f>IF(ISNUMBER('KN 2017'!DF25),'KN 2017'!DF25,"")</f>
        <v>49</v>
      </c>
      <c r="O25" s="37">
        <f>IF(ISNUMBER('KN 2017'!DG25),'KN 2017'!DG25,"")</f>
        <v>54.1</v>
      </c>
      <c r="P25" s="48">
        <f>IF(ISNUMBER('KN 2017'!DH25),'KN 2017'!DH25,"")</f>
        <v>45.705768052656005</v>
      </c>
    </row>
    <row r="26" spans="1:16" s="39" customFormat="1" ht="15.75" thickBot="1" x14ac:dyDescent="0.3">
      <c r="A26" s="44" t="s">
        <v>28</v>
      </c>
      <c r="B26" s="40">
        <f>IF(ISNUMBER('KN 2017'!DJ25),'KN 2017'!DJ25,"")</f>
        <v>18630</v>
      </c>
      <c r="C26" s="40">
        <f>IF(ISNUMBER('KN 2017'!DK25),'KN 2017'!DK25,"")</f>
        <v>18094.2</v>
      </c>
      <c r="D26" s="40">
        <f>IF(ISNUMBER('KN 2017'!DL25),'KN 2017'!DL25,"")</f>
        <v>16322</v>
      </c>
      <c r="E26" s="40">
        <f>IF(ISNUMBER('KN 2017'!DM25),'KN 2017'!DM25,"")</f>
        <v>16635</v>
      </c>
      <c r="F26" s="40">
        <f>IF(ISNUMBER('KN 2017'!DN25),'KN 2017'!DN25,"")</f>
        <v>15300</v>
      </c>
      <c r="G26" s="40">
        <f>IF(ISNUMBER('KN 2017'!DO25),'KN 2017'!DO25,"")</f>
        <v>15831</v>
      </c>
      <c r="H26" s="40">
        <f>IF(ISNUMBER('KN 2017'!DP25),'KN 2017'!DP25,"")</f>
        <v>18990</v>
      </c>
      <c r="I26" s="40">
        <f>IF(ISNUMBER('KN 2017'!DQ25),'KN 2017'!DQ25,"")</f>
        <v>16395</v>
      </c>
      <c r="J26" s="40">
        <f>IF(ISNUMBER('KN 2017'!DR25),'KN 2017'!DR25,"")</f>
        <v>18175</v>
      </c>
      <c r="K26" s="40">
        <f>IF(ISNUMBER('KN 2017'!DS25),'KN 2017'!DS25,"")</f>
        <v>15816</v>
      </c>
      <c r="L26" s="40">
        <f>IF(ISNUMBER('KN 2017'!DT25),'KN 2017'!DT25,"")</f>
        <v>17657</v>
      </c>
      <c r="M26" s="40">
        <f>IF(ISNUMBER('KN 2017'!DU25),'KN 2017'!DU25,"")</f>
        <v>16551</v>
      </c>
      <c r="N26" s="40">
        <f>IF(ISNUMBER('KN 2017'!DV25),'KN 2017'!DV25,"")</f>
        <v>17050</v>
      </c>
      <c r="O26" s="40">
        <f>IF(ISNUMBER('KN 2017'!DW25),'KN 2017'!DW25,"")</f>
        <v>16710</v>
      </c>
      <c r="P26" s="50">
        <f>IF(ISNUMBER('KN 2017'!DX25),'KN 2017'!DX25,"")</f>
        <v>17011.157142857144</v>
      </c>
    </row>
    <row r="27" spans="1:16" s="41" customFormat="1" ht="19.5" thickBot="1" x14ac:dyDescent="0.35">
      <c r="A27" s="98" t="str">
        <f>'KN 2017'!A26</f>
        <v>41-55-H/01 Opravář zemědělských strojů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51</v>
      </c>
      <c r="B28" s="52">
        <f>IF(ISNUMBER('KN 2017'!B26),'KN 2017'!B26,"")</f>
        <v>23631.008593396651</v>
      </c>
      <c r="C28" s="52">
        <f>IF(ISNUMBER('KN 2017'!C26),'KN 2017'!C26,"")</f>
        <v>22442.363458236574</v>
      </c>
      <c r="D28" s="52">
        <f>IF(ISNUMBER('KN 2017'!D26),'KN 2017'!D26,"")</f>
        <v>26593.529668952455</v>
      </c>
      <c r="E28" s="52">
        <f>IF(ISNUMBER('KN 2017'!E26),'KN 2017'!E26,"")</f>
        <v>22108.498050160575</v>
      </c>
      <c r="F28" s="52">
        <f>IF(ISNUMBER('KN 2017'!F26),'KN 2017'!F26,"")</f>
        <v>30372.649190793927</v>
      </c>
      <c r="G28" s="52">
        <f>IF(ISNUMBER('KN 2017'!G26),'KN 2017'!G26,"")</f>
        <v>19790.548813419937</v>
      </c>
      <c r="H28" s="52">
        <f>IF(ISNUMBER('KN 2017'!H26),'KN 2017'!H26,"")</f>
        <v>32640.371018703714</v>
      </c>
      <c r="I28" s="52">
        <f>IF(ISNUMBER('KN 2017'!I26),'KN 2017'!I26,"")</f>
        <v>20102.554638582151</v>
      </c>
      <c r="J28" s="52">
        <f>IF(ISNUMBER('KN 2017'!J26),'KN 2017'!J26,"")</f>
        <v>26751.190626979103</v>
      </c>
      <c r="K28" s="52">
        <f>IF(ISNUMBER('KN 2017'!K26),'KN 2017'!K26,"")</f>
        <v>27720.153409196551</v>
      </c>
      <c r="L28" s="52">
        <f>IF(ISNUMBER('KN 2017'!L26),'KN 2017'!L26,"")</f>
        <v>19411.348268561487</v>
      </c>
      <c r="M28" s="52">
        <f>IF(ISNUMBER('KN 2017'!M26),'KN 2017'!M26,"")</f>
        <v>22468.118414364933</v>
      </c>
      <c r="N28" s="52">
        <f>IF(ISNUMBER('KN 2017'!N26),'KN 2017'!N26,"")</f>
        <v>23301.260204081635</v>
      </c>
      <c r="O28" s="52">
        <f>IF(ISNUMBER('KN 2017'!O26),'KN 2017'!O26,"")</f>
        <v>20284.876926424946</v>
      </c>
      <c r="P28" s="46">
        <f>IF(ISNUMBER('KN 2017'!P26),'KN 2017'!P26,"")</f>
        <v>24115.60509156105</v>
      </c>
    </row>
    <row r="29" spans="1:16" s="39" customFormat="1" x14ac:dyDescent="0.25">
      <c r="A29" s="42" t="s">
        <v>52</v>
      </c>
      <c r="B29" s="38">
        <f>IF(ISNUMBER('KN 2017'!R26),'KN 2017'!R26,"")</f>
        <v>0</v>
      </c>
      <c r="C29" s="38">
        <f>IF(ISNUMBER('KN 2017'!S26),'KN 2017'!S26,"")</f>
        <v>0</v>
      </c>
      <c r="D29" s="38" t="str">
        <f>IF(ISNUMBER('KN 2017'!T26),'KN 2017'!T26,"")</f>
        <v/>
      </c>
      <c r="E29" s="38">
        <f>IF(ISNUMBER('KN 2017'!U26),'KN 2017'!U26,"")</f>
        <v>250</v>
      </c>
      <c r="F29" s="38">
        <f>IF(ISNUMBER('KN 2017'!V26),'KN 2017'!V26,"")</f>
        <v>0</v>
      </c>
      <c r="G29" s="38">
        <f>IF(ISNUMBER('KN 2017'!W26),'KN 2017'!W26,"")</f>
        <v>203</v>
      </c>
      <c r="H29" s="38">
        <f>IF(ISNUMBER('KN 2017'!X26),'KN 2017'!X26,"")</f>
        <v>0</v>
      </c>
      <c r="I29" s="38">
        <f>IF(ISNUMBER('KN 2017'!Y26),'KN 2017'!Y26,"")</f>
        <v>76.400000000000006</v>
      </c>
      <c r="J29" s="38">
        <f>IF(ISNUMBER('KN 2017'!Z26),'KN 2017'!Z26,"")</f>
        <v>107</v>
      </c>
      <c r="K29" s="38">
        <f>IF(ISNUMBER('KN 2017'!AA26),'KN 2017'!AA26,"")</f>
        <v>158</v>
      </c>
      <c r="L29" s="38">
        <f>IF(ISNUMBER('KN 2017'!AB26),'KN 2017'!AB26,"")</f>
        <v>0</v>
      </c>
      <c r="M29" s="38">
        <f>IF(ISNUMBER('KN 2017'!AC26),'KN 2017'!AC26,"")</f>
        <v>0</v>
      </c>
      <c r="N29" s="38">
        <f>IF(ISNUMBER('KN 2017'!AD26),'KN 2017'!AD26,"")</f>
        <v>0</v>
      </c>
      <c r="O29" s="38">
        <f>IF(ISNUMBER('KN 2017'!AE26),'KN 2017'!AE26,"")</f>
        <v>325</v>
      </c>
      <c r="P29" s="47">
        <f>IF(ISNUMBER('KN 2017'!AF26),'KN 2017'!AF26,"")</f>
        <v>186.56666666666669</v>
      </c>
    </row>
    <row r="30" spans="1:16" x14ac:dyDescent="0.25">
      <c r="A30" s="43" t="s">
        <v>25</v>
      </c>
      <c r="B30" s="37">
        <f>IF(ISNUMBER('KN 2017'!BN26),'KN 2017'!BN26,"")</f>
        <v>19.8</v>
      </c>
      <c r="C30" s="37">
        <f>IF(ISNUMBER('KN 2017'!BO26),'KN 2017'!BO26,"")</f>
        <v>19.429308228312031</v>
      </c>
      <c r="D30" s="37">
        <f>IF(ISNUMBER('KN 2017'!BP26),'KN 2017'!BP26,"")</f>
        <v>14.811857524240002</v>
      </c>
      <c r="E30" s="37">
        <f>IF(ISNUMBER('KN 2017'!BQ26),'KN 2017'!BQ26,"")</f>
        <v>20.12</v>
      </c>
      <c r="F30" s="37">
        <f>IF(ISNUMBER('KN 2017'!BR26),'KN 2017'!BR26,"")</f>
        <v>13.68</v>
      </c>
      <c r="G30" s="37">
        <f>IF(ISNUMBER('KN 2017'!BS26),'KN 2017'!BS26,"")</f>
        <v>21.58</v>
      </c>
      <c r="H30" s="37">
        <f>IF(ISNUMBER('KN 2017'!BT26),'KN 2017'!BT26,"")</f>
        <v>12.641389776164862</v>
      </c>
      <c r="I30" s="37">
        <f>IF(ISNUMBER('KN 2017'!BU26),'KN 2017'!BU26,"")</f>
        <v>20.66</v>
      </c>
      <c r="J30" s="37">
        <f>IF(ISNUMBER('KN 2017'!BV26),'KN 2017'!BV26,"")</f>
        <v>15.79</v>
      </c>
      <c r="K30" s="37">
        <f>IF(ISNUMBER('KN 2017'!BW26),'KN 2017'!BW26,"")</f>
        <v>13.731999999999999</v>
      </c>
      <c r="L30" s="37">
        <f>IF(ISNUMBER('KN 2017'!BX26),'KN 2017'!BX26,"")</f>
        <v>22.20733838089691</v>
      </c>
      <c r="M30" s="37">
        <f>IF(ISNUMBER('KN 2017'!BY26),'KN 2017'!BY26,"")</f>
        <v>19.52</v>
      </c>
      <c r="N30" s="37">
        <f>IF(ISNUMBER('KN 2017'!BZ26),'KN 2017'!BZ26,"")</f>
        <v>16</v>
      </c>
      <c r="O30" s="37">
        <f>IF(ISNUMBER('KN 2017'!CA26),'KN 2017'!CA26,"")</f>
        <v>20.47</v>
      </c>
      <c r="P30" s="48">
        <f>IF(ISNUMBER('KN 2017'!CB26),'KN 2017'!CB26,"")</f>
        <v>17.888706707829559</v>
      </c>
    </row>
    <row r="31" spans="1:16" s="39" customFormat="1" x14ac:dyDescent="0.25">
      <c r="A31" s="42" t="s">
        <v>26</v>
      </c>
      <c r="B31" s="3">
        <f>IF(ISNUMBER('KN 2017'!CD26),'KN 2017'!CD26,"")</f>
        <v>27980</v>
      </c>
      <c r="C31" s="3">
        <f>IF(ISNUMBER('KN 2017'!CE26),'KN 2017'!CE26,"")</f>
        <v>27660</v>
      </c>
      <c r="D31" s="3">
        <f>IF(ISNUMBER('KN 2017'!CF26),'KN 2017'!CF26,"")</f>
        <v>28269</v>
      </c>
      <c r="E31" s="3">
        <f>IF(ISNUMBER('KN 2017'!CG26),'KN 2017'!CG26,"")</f>
        <v>29023</v>
      </c>
      <c r="F31" s="3">
        <f>IF(ISNUMBER('KN 2017'!CH26),'KN 2017'!CH26,"")</f>
        <v>26900</v>
      </c>
      <c r="G31" s="3">
        <f>IF(ISNUMBER('KN 2017'!CI26),'KN 2017'!CI26,"")</f>
        <v>26087</v>
      </c>
      <c r="H31" s="3">
        <f>IF(ISNUMBER('KN 2017'!CJ26),'KN 2017'!CJ26,"")</f>
        <v>29370</v>
      </c>
      <c r="I31" s="3">
        <f>IF(ISNUMBER('KN 2017'!CK26),'KN 2017'!CK26,"")</f>
        <v>26950</v>
      </c>
      <c r="J31" s="3">
        <f>IF(ISNUMBER('KN 2017'!CL26),'KN 2017'!CL26,"")</f>
        <v>25634</v>
      </c>
      <c r="K31" s="3">
        <f>IF(ISNUMBER('KN 2017'!CM26),'KN 2017'!CM26,"")</f>
        <v>26470</v>
      </c>
      <c r="L31" s="3">
        <f>IF(ISNUMBER('KN 2017'!CN26),'KN 2017'!CN26,"")</f>
        <v>26865</v>
      </c>
      <c r="M31" s="3">
        <f>IF(ISNUMBER('KN 2017'!CO26),'KN 2017'!CO26,"")</f>
        <v>29073</v>
      </c>
      <c r="N31" s="3">
        <f>IF(ISNUMBER('KN 2017'!CP26),'KN 2017'!CP26,"")</f>
        <v>25501</v>
      </c>
      <c r="O31" s="3">
        <f>IF(ISNUMBER('KN 2017'!CQ26),'KN 2017'!CQ26,"")</f>
        <v>28280</v>
      </c>
      <c r="P31" s="49">
        <f>IF(ISNUMBER('KN 2017'!CR26),'KN 2017'!CR26,"")</f>
        <v>27433</v>
      </c>
    </row>
    <row r="32" spans="1:16" x14ac:dyDescent="0.25">
      <c r="A32" s="43" t="s">
        <v>27</v>
      </c>
      <c r="B32" s="37">
        <f>IF(ISNUMBER('KN 2017'!CT26),'KN 2017'!CT26,"")</f>
        <v>33.5</v>
      </c>
      <c r="C32" s="37">
        <f>IF(ISNUMBER('KN 2017'!CU26),'KN 2017'!CU26,"")</f>
        <v>40.517766000000002</v>
      </c>
      <c r="D32" s="37">
        <f>IF(ISNUMBER('KN 2017'!CV26),'KN 2017'!CV26,"")</f>
        <v>53.064317125652018</v>
      </c>
      <c r="E32" s="37">
        <f>IF(ISNUMBER('KN 2017'!CW26),'KN 2017'!CW26,"")</f>
        <v>41.6</v>
      </c>
      <c r="F32" s="37">
        <f>IF(ISNUMBER('KN 2017'!CX26),'KN 2017'!CX26,"")</f>
        <v>27.094999999999999</v>
      </c>
      <c r="G32" s="37">
        <f>IF(ISNUMBER('KN 2017'!CY26),'KN 2017'!CY26,"")</f>
        <v>35.950000000000003</v>
      </c>
      <c r="H32" s="37">
        <f>IF(ISNUMBER('KN 2017'!CZ26),'KN 2017'!CZ26,"")</f>
        <v>47.868669611532006</v>
      </c>
      <c r="I32" s="37">
        <f>IF(ISNUMBER('KN 2017'!DA26),'KN 2017'!DA26,"")</f>
        <v>44.22</v>
      </c>
      <c r="J32" s="37">
        <f>IF(ISNUMBER('KN 2017'!DB26),'KN 2017'!DB26,"")</f>
        <v>30</v>
      </c>
      <c r="K32" s="37">
        <f>IF(ISNUMBER('KN 2017'!DC26),'KN 2017'!DC26,"")</f>
        <v>41.36</v>
      </c>
      <c r="L32" s="37">
        <f>IF(ISNUMBER('KN 2017'!DD26),'KN 2017'!DD26,"")</f>
        <v>43.29</v>
      </c>
      <c r="M32" s="37">
        <f>IF(ISNUMBER('KN 2017'!DE26),'KN 2017'!DE26,"")</f>
        <v>43.22</v>
      </c>
      <c r="N32" s="37">
        <f>IF(ISNUMBER('KN 2017'!DF26),'KN 2017'!DF26,"")</f>
        <v>49</v>
      </c>
      <c r="O32" s="37">
        <f>IF(ISNUMBER('KN 2017'!DG26),'KN 2017'!DG26,"")</f>
        <v>54.1</v>
      </c>
      <c r="P32" s="48">
        <f>IF(ISNUMBER('KN 2017'!DH26),'KN 2017'!DH26,"")</f>
        <v>41.770410909798862</v>
      </c>
    </row>
    <row r="33" spans="1:16" s="39" customFormat="1" ht="15.75" thickBot="1" x14ac:dyDescent="0.3">
      <c r="A33" s="44" t="s">
        <v>28</v>
      </c>
      <c r="B33" s="40">
        <f>IF(ISNUMBER('KN 2017'!DJ26),'KN 2017'!DJ26,"")</f>
        <v>18630</v>
      </c>
      <c r="C33" s="40">
        <f>IF(ISNUMBER('KN 2017'!DK26),'KN 2017'!DK26,"")</f>
        <v>18094.2</v>
      </c>
      <c r="D33" s="40">
        <f>IF(ISNUMBER('KN 2017'!DL26),'KN 2017'!DL26,"")</f>
        <v>16322</v>
      </c>
      <c r="E33" s="40">
        <f>IF(ISNUMBER('KN 2017'!DM26),'KN 2017'!DM26,"")</f>
        <v>16635</v>
      </c>
      <c r="F33" s="40">
        <f>IF(ISNUMBER('KN 2017'!DN26),'KN 2017'!DN26,"")</f>
        <v>15300</v>
      </c>
      <c r="G33" s="40">
        <f>IF(ISNUMBER('KN 2017'!DO26),'KN 2017'!DO26,"")</f>
        <v>15831</v>
      </c>
      <c r="H33" s="40">
        <f>IF(ISNUMBER('KN 2017'!DP26),'KN 2017'!DP26,"")</f>
        <v>18990</v>
      </c>
      <c r="I33" s="40">
        <f>IF(ISNUMBER('KN 2017'!DQ26),'KN 2017'!DQ26,"")</f>
        <v>16395</v>
      </c>
      <c r="J33" s="40">
        <f>IF(ISNUMBER('KN 2017'!DR26),'KN 2017'!DR26,"")</f>
        <v>18175</v>
      </c>
      <c r="K33" s="40">
        <f>IF(ISNUMBER('KN 2017'!DS26),'KN 2017'!DS26,"")</f>
        <v>15816</v>
      </c>
      <c r="L33" s="40">
        <f>IF(ISNUMBER('KN 2017'!DT26),'KN 2017'!DT26,"")</f>
        <v>17657</v>
      </c>
      <c r="M33" s="40">
        <f>IF(ISNUMBER('KN 2017'!DU26),'KN 2017'!DU26,"")</f>
        <v>16551</v>
      </c>
      <c r="N33" s="40">
        <f>IF(ISNUMBER('KN 2017'!DV26),'KN 2017'!DV26,"")</f>
        <v>17050</v>
      </c>
      <c r="O33" s="40">
        <f>IF(ISNUMBER('KN 2017'!DW26),'KN 2017'!DW26,"")</f>
        <v>16710</v>
      </c>
      <c r="P33" s="50">
        <f>IF(ISNUMBER('KN 2017'!DX26),'KN 2017'!DX26,"")</f>
        <v>17011.157142857144</v>
      </c>
    </row>
    <row r="34" spans="1:16" s="41" customFormat="1" ht="19.5" thickBot="1" x14ac:dyDescent="0.35">
      <c r="A34" s="98" t="str">
        <f>'KN 2017'!A27</f>
        <v>29-54-H/01 Cukrář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51</v>
      </c>
      <c r="B35" s="52">
        <f>IF(ISNUMBER('KN 2017'!B27),'KN 2017'!B27,"")</f>
        <v>24247.003039513678</v>
      </c>
      <c r="C35" s="52">
        <f>IF(ISNUMBER('KN 2017'!C27),'KN 2017'!C27,"")</f>
        <v>21351.929216843921</v>
      </c>
      <c r="D35" s="52">
        <f>IF(ISNUMBER('KN 2017'!D27),'KN 2017'!D27,"")</f>
        <v>27713.132398776284</v>
      </c>
      <c r="E35" s="52">
        <f>IF(ISNUMBER('KN 2017'!E27),'KN 2017'!E27,"")</f>
        <v>21351.599517402748</v>
      </c>
      <c r="F35" s="52">
        <f>IF(ISNUMBER('KN 2017'!F27),'KN 2017'!F27,"")</f>
        <v>13497.849199607463</v>
      </c>
      <c r="G35" s="52">
        <f>IF(ISNUMBER('KN 2017'!G27),'KN 2017'!G27,"")</f>
        <v>18261.312287041579</v>
      </c>
      <c r="H35" s="52">
        <f>IF(ISNUMBER('KN 2017'!H27),'KN 2017'!H27,"")</f>
        <v>22085.695184755488</v>
      </c>
      <c r="I35" s="52">
        <f>IF(ISNUMBER('KN 2017'!I27),'KN 2017'!I27,"")</f>
        <v>20427.378915698187</v>
      </c>
      <c r="J35" s="52">
        <f>IF(ISNUMBER('KN 2017'!J27),'KN 2017'!J27,"")</f>
        <v>19499.104405179452</v>
      </c>
      <c r="K35" s="52">
        <f>IF(ISNUMBER('KN 2017'!K27),'KN 2017'!K27,"")</f>
        <v>20974.556973668976</v>
      </c>
      <c r="L35" s="52">
        <f>IF(ISNUMBER('KN 2017'!L27),'KN 2017'!L27,"")</f>
        <v>21295.309294525294</v>
      </c>
      <c r="M35" s="52">
        <f>IF(ISNUMBER('KN 2017'!M27),'KN 2017'!M27,"")</f>
        <v>20754.520266315216</v>
      </c>
      <c r="N35" s="52">
        <f>IF(ISNUMBER('KN 2017'!N27),'KN 2017'!N27,"")</f>
        <v>24576.31020408163</v>
      </c>
      <c r="O35" s="52">
        <f>IF(ISNUMBER('KN 2017'!O27),'KN 2017'!O27,"")</f>
        <v>22393.694170527739</v>
      </c>
      <c r="P35" s="46">
        <f>IF(ISNUMBER('KN 2017'!P27),'KN 2017'!P27,"")</f>
        <v>21316.38536242412</v>
      </c>
    </row>
    <row r="36" spans="1:16" s="39" customFormat="1" x14ac:dyDescent="0.25">
      <c r="A36" s="42" t="s">
        <v>52</v>
      </c>
      <c r="B36" s="38">
        <f>IF(ISNUMBER('KN 2017'!R27),'KN 2017'!R27,"")</f>
        <v>0</v>
      </c>
      <c r="C36" s="38">
        <f>IF(ISNUMBER('KN 2017'!S27),'KN 2017'!S27,"")</f>
        <v>0</v>
      </c>
      <c r="D36" s="38" t="str">
        <f>IF(ISNUMBER('KN 2017'!T27),'KN 2017'!T27,"")</f>
        <v/>
      </c>
      <c r="E36" s="38">
        <f>IF(ISNUMBER('KN 2017'!U27),'KN 2017'!U27,"")</f>
        <v>250</v>
      </c>
      <c r="F36" s="38">
        <f>IF(ISNUMBER('KN 2017'!V27),'KN 2017'!V27,"")</f>
        <v>0</v>
      </c>
      <c r="G36" s="38">
        <f>IF(ISNUMBER('KN 2017'!W27),'KN 2017'!W27,"")</f>
        <v>197</v>
      </c>
      <c r="H36" s="38">
        <f>IF(ISNUMBER('KN 2017'!X27),'KN 2017'!X27,"")</f>
        <v>0</v>
      </c>
      <c r="I36" s="38">
        <f>IF(ISNUMBER('KN 2017'!Y27),'KN 2017'!Y27,"")</f>
        <v>77.599999999999994</v>
      </c>
      <c r="J36" s="38">
        <f>IF(ISNUMBER('KN 2017'!Z27),'KN 2017'!Z27,"")</f>
        <v>78</v>
      </c>
      <c r="K36" s="38">
        <f>IF(ISNUMBER('KN 2017'!AA27),'KN 2017'!AA27,"")</f>
        <v>120</v>
      </c>
      <c r="L36" s="38">
        <f>IF(ISNUMBER('KN 2017'!AB27),'KN 2017'!AB27,"")</f>
        <v>0</v>
      </c>
      <c r="M36" s="38">
        <f>IF(ISNUMBER('KN 2017'!AC27),'KN 2017'!AC27,"")</f>
        <v>0</v>
      </c>
      <c r="N36" s="38">
        <f>IF(ISNUMBER('KN 2017'!AD27),'KN 2017'!AD27,"")</f>
        <v>0</v>
      </c>
      <c r="O36" s="38">
        <f>IF(ISNUMBER('KN 2017'!AE27),'KN 2017'!AE27,"")</f>
        <v>325</v>
      </c>
      <c r="P36" s="47">
        <f>IF(ISNUMBER('KN 2017'!AF27),'KN 2017'!AF27,"")</f>
        <v>174.6</v>
      </c>
    </row>
    <row r="37" spans="1:16" x14ac:dyDescent="0.25">
      <c r="A37" s="43" t="s">
        <v>25</v>
      </c>
      <c r="B37" s="37">
        <f>IF(ISNUMBER('KN 2017'!BN27),'KN 2017'!BN27,"")</f>
        <v>18.8</v>
      </c>
      <c r="C37" s="37">
        <f>IF(ISNUMBER('KN 2017'!BO27),'KN 2017'!BO27,"")</f>
        <v>20.75403378933331</v>
      </c>
      <c r="D37" s="37">
        <f>IF(ISNUMBER('KN 2017'!BP27),'KN 2017'!BP27,"")</f>
        <v>14.121517351760003</v>
      </c>
      <c r="E37" s="37">
        <f>IF(ISNUMBER('KN 2017'!BQ27),'KN 2017'!BQ27,"")</f>
        <v>21.04</v>
      </c>
      <c r="F37" s="37">
        <f>IF(ISNUMBER('KN 2017'!BR27),'KN 2017'!BR27,"")</f>
        <v>34.200000000000003</v>
      </c>
      <c r="G37" s="37">
        <f>IF(ISNUMBER('KN 2017'!BS27),'KN 2017'!BS27,"")</f>
        <v>21.59</v>
      </c>
      <c r="H37" s="37">
        <f>IF(ISNUMBER('KN 2017'!BT27),'KN 2017'!BT27,"")</f>
        <v>20.342657354617309</v>
      </c>
      <c r="I37" s="37">
        <f>IF(ISNUMBER('KN 2017'!BU27),'KN 2017'!BU27,"")</f>
        <v>20.239999999999998</v>
      </c>
      <c r="J37" s="37">
        <f>IF(ISNUMBER('KN 2017'!BV27),'KN 2017'!BV27,"")</f>
        <v>18.63</v>
      </c>
      <c r="K37" s="37">
        <f>IF(ISNUMBER('KN 2017'!BW27),'KN 2017'!BW27,"")</f>
        <v>18.805</v>
      </c>
      <c r="L37" s="37">
        <f>IF(ISNUMBER('KN 2017'!BX27),'KN 2017'!BX27,"")</f>
        <v>19.656377402446125</v>
      </c>
      <c r="M37" s="37">
        <f>IF(ISNUMBER('KN 2017'!BY27),'KN 2017'!BY27,"")</f>
        <v>21.59</v>
      </c>
      <c r="N37" s="37">
        <f>IF(ISNUMBER('KN 2017'!BZ27),'KN 2017'!BZ27,"")</f>
        <v>15</v>
      </c>
      <c r="O37" s="37">
        <f>IF(ISNUMBER('KN 2017'!CA27),'KN 2017'!CA27,"")</f>
        <v>18.16</v>
      </c>
      <c r="P37" s="48">
        <f>IF(ISNUMBER('KN 2017'!CB27),'KN 2017'!CB27,"")</f>
        <v>20.209256135582624</v>
      </c>
    </row>
    <row r="38" spans="1:16" s="39" customFormat="1" x14ac:dyDescent="0.25">
      <c r="A38" s="42" t="s">
        <v>26</v>
      </c>
      <c r="B38" s="3">
        <f>IF(ISNUMBER('KN 2017'!CD27),'KN 2017'!CD27,"")</f>
        <v>27980</v>
      </c>
      <c r="C38" s="3">
        <f>IF(ISNUMBER('KN 2017'!CE27),'KN 2017'!CE27,"")</f>
        <v>27660</v>
      </c>
      <c r="D38" s="3">
        <f>IF(ISNUMBER('KN 2017'!CF27),'KN 2017'!CF27,"")</f>
        <v>28269</v>
      </c>
      <c r="E38" s="3">
        <f>IF(ISNUMBER('KN 2017'!CG27),'KN 2017'!CG27,"")</f>
        <v>29023</v>
      </c>
      <c r="F38" s="3">
        <f>IF(ISNUMBER('KN 2017'!CH27),'KN 2017'!CH27,"")</f>
        <v>26900</v>
      </c>
      <c r="G38" s="3">
        <f>IF(ISNUMBER('KN 2017'!CI27),'KN 2017'!CI27,"")</f>
        <v>26087</v>
      </c>
      <c r="H38" s="3">
        <f>IF(ISNUMBER('KN 2017'!CJ27),'KN 2017'!CJ27,"")</f>
        <v>29370</v>
      </c>
      <c r="I38" s="3">
        <f>IF(ISNUMBER('KN 2017'!CK27),'KN 2017'!CK27,"")</f>
        <v>26950</v>
      </c>
      <c r="J38" s="3">
        <f>IF(ISNUMBER('KN 2017'!CL27),'KN 2017'!CL27,"")</f>
        <v>25634</v>
      </c>
      <c r="K38" s="3">
        <f>IF(ISNUMBER('KN 2017'!CM27),'KN 2017'!CM27,"")</f>
        <v>26470</v>
      </c>
      <c r="L38" s="3">
        <f>IF(ISNUMBER('KN 2017'!CN27),'KN 2017'!CN27,"")</f>
        <v>26865</v>
      </c>
      <c r="M38" s="3">
        <f>IF(ISNUMBER('KN 2017'!CO27),'KN 2017'!CO27,"")</f>
        <v>29073</v>
      </c>
      <c r="N38" s="3">
        <f>IF(ISNUMBER('KN 2017'!CP27),'KN 2017'!CP27,"")</f>
        <v>25501</v>
      </c>
      <c r="O38" s="3">
        <f>IF(ISNUMBER('KN 2017'!CQ27),'KN 2017'!CQ27,"")</f>
        <v>28280</v>
      </c>
      <c r="P38" s="49">
        <f>IF(ISNUMBER('KN 2017'!CR27),'KN 2017'!CR27,"")</f>
        <v>27433</v>
      </c>
    </row>
    <row r="39" spans="1:16" x14ac:dyDescent="0.25">
      <c r="A39" s="43" t="s">
        <v>27</v>
      </c>
      <c r="B39" s="37">
        <f>IF(ISNUMBER('KN 2017'!CT27),'KN 2017'!CT27,"")</f>
        <v>35</v>
      </c>
      <c r="C39" s="37">
        <f>IF(ISNUMBER('KN 2017'!CU27),'KN 2017'!CU27,"")</f>
        <v>40.517766000000002</v>
      </c>
      <c r="D39" s="37">
        <f>IF(ISNUMBER('KN 2017'!CV27),'KN 2017'!CV27,"")</f>
        <v>53.064317125652018</v>
      </c>
      <c r="E39" s="37">
        <f>IF(ISNUMBER('KN 2017'!CW27),'KN 2017'!CW27,"")</f>
        <v>41.6</v>
      </c>
      <c r="F39" s="37">
        <f>IF(ISNUMBER('KN 2017'!CX27),'KN 2017'!CX27,"")</f>
        <v>45.23</v>
      </c>
      <c r="G39" s="37">
        <f>IF(ISNUMBER('KN 2017'!CY27),'KN 2017'!CY27,"")</f>
        <v>50.5</v>
      </c>
      <c r="H39" s="37">
        <f>IF(ISNUMBER('KN 2017'!CZ27),'KN 2017'!CZ27,"")</f>
        <v>47.868669611532006</v>
      </c>
      <c r="I39" s="37">
        <f>IF(ISNUMBER('KN 2017'!DA27),'KN 2017'!DA27,"")</f>
        <v>44.22</v>
      </c>
      <c r="J39" s="37">
        <f>IF(ISNUMBER('KN 2017'!DB27),'KN 2017'!DB27,"")</f>
        <v>73</v>
      </c>
      <c r="K39" s="37">
        <f>IF(ISNUMBER('KN 2017'!DC27),'KN 2017'!DC27,"")</f>
        <v>46.48</v>
      </c>
      <c r="L39" s="37">
        <f>IF(ISNUMBER('KN 2017'!DD27),'KN 2017'!DD27,"")</f>
        <v>43.29</v>
      </c>
      <c r="M39" s="37">
        <f>IF(ISNUMBER('KN 2017'!DE27),'KN 2017'!DE27,"")</f>
        <v>43.22</v>
      </c>
      <c r="N39" s="37">
        <f>IF(ISNUMBER('KN 2017'!DF27),'KN 2017'!DF27,"")</f>
        <v>49</v>
      </c>
      <c r="O39" s="37">
        <f>IF(ISNUMBER('KN 2017'!DG27),'KN 2017'!DG27,"")</f>
        <v>54.1</v>
      </c>
      <c r="P39" s="48">
        <f>IF(ISNUMBER('KN 2017'!DH27),'KN 2017'!DH27,"")</f>
        <v>47.649339481227436</v>
      </c>
    </row>
    <row r="40" spans="1:16" s="39" customFormat="1" ht="15.75" thickBot="1" x14ac:dyDescent="0.3">
      <c r="A40" s="44" t="s">
        <v>28</v>
      </c>
      <c r="B40" s="40">
        <f>IF(ISNUMBER('KN 2017'!DJ27),'KN 2017'!DJ27,"")</f>
        <v>18630</v>
      </c>
      <c r="C40" s="40">
        <f>IF(ISNUMBER('KN 2017'!DK27),'KN 2017'!DK27,"")</f>
        <v>18094.2</v>
      </c>
      <c r="D40" s="40">
        <f>IF(ISNUMBER('KN 2017'!DL27),'KN 2017'!DL27,"")</f>
        <v>16322</v>
      </c>
      <c r="E40" s="40">
        <f>IF(ISNUMBER('KN 2017'!DM27),'KN 2017'!DM27,"")</f>
        <v>16635</v>
      </c>
      <c r="F40" s="40">
        <f>IF(ISNUMBER('KN 2017'!DN27),'KN 2017'!DN27,"")</f>
        <v>15300</v>
      </c>
      <c r="G40" s="40">
        <f>IF(ISNUMBER('KN 2017'!DO27),'KN 2017'!DO27,"")</f>
        <v>15831</v>
      </c>
      <c r="H40" s="40">
        <f>IF(ISNUMBER('KN 2017'!DP27),'KN 2017'!DP27,"")</f>
        <v>18990</v>
      </c>
      <c r="I40" s="40">
        <f>IF(ISNUMBER('KN 2017'!DQ27),'KN 2017'!DQ27,"")</f>
        <v>16395</v>
      </c>
      <c r="J40" s="40">
        <f>IF(ISNUMBER('KN 2017'!DR27),'KN 2017'!DR27,"")</f>
        <v>18175</v>
      </c>
      <c r="K40" s="40">
        <f>IF(ISNUMBER('KN 2017'!DS27),'KN 2017'!DS27,"")</f>
        <v>15816</v>
      </c>
      <c r="L40" s="40">
        <f>IF(ISNUMBER('KN 2017'!DT27),'KN 2017'!DT27,"")</f>
        <v>17657</v>
      </c>
      <c r="M40" s="40">
        <f>IF(ISNUMBER('KN 2017'!DU27),'KN 2017'!DU27,"")</f>
        <v>16551</v>
      </c>
      <c r="N40" s="40">
        <f>IF(ISNUMBER('KN 2017'!DV27),'KN 2017'!DV27,"")</f>
        <v>17050</v>
      </c>
      <c r="O40" s="40">
        <f>IF(ISNUMBER('KN 2017'!DW27),'KN 2017'!DW27,"")</f>
        <v>16710</v>
      </c>
      <c r="P40" s="50">
        <f>IF(ISNUMBER('KN 2017'!DX27),'KN 2017'!DX27,"")</f>
        <v>17011.157142857144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A3" sqref="A3:P3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6" t="str">
        <f>'Tabulka č. 1'!A1:P1</f>
        <v>Krajské normativy a ukazatele pro stanovení krajských normativů v roce 2017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ht="19.5" thickBot="1" x14ac:dyDescent="0.3">
      <c r="A6" s="98" t="str">
        <f>'KN 2017'!A28</f>
        <v>23-51-H/01 Strojní mechanik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x14ac:dyDescent="0.25">
      <c r="A7" s="51" t="s">
        <v>51</v>
      </c>
      <c r="B7" s="52">
        <f>IF(ISNUMBER('KN 2017'!B28),'KN 2017'!B28,"")</f>
        <v>24550.34817813765</v>
      </c>
      <c r="C7" s="52">
        <f>IF(ISNUMBER('KN 2017'!C28),'KN 2017'!C28,"")</f>
        <v>24459.253535239855</v>
      </c>
      <c r="D7" s="52">
        <f>IF(ISNUMBER('KN 2017'!D28),'KN 2017'!D28,"")</f>
        <v>21669.326304194357</v>
      </c>
      <c r="E7" s="52">
        <f>IF(ISNUMBER('KN 2017'!E28),'KN 2017'!E28,"")</f>
        <v>20593.38762428048</v>
      </c>
      <c r="F7" s="52">
        <f>IF(ISNUMBER('KN 2017'!F28),'KN 2017'!F28,"")</f>
        <v>20550.665258222089</v>
      </c>
      <c r="G7" s="52">
        <f>IF(ISNUMBER('KN 2017'!G28),'KN 2017'!G28,"")</f>
        <v>21051.856461984615</v>
      </c>
      <c r="H7" s="52">
        <f>IF(ISNUMBER('KN 2017'!H28),'KN 2017'!H28,"")</f>
        <v>23560.246586092457</v>
      </c>
      <c r="I7" s="52">
        <f>IF(ISNUMBER('KN 2017'!I28),'KN 2017'!I28,"")</f>
        <v>21511.232349165599</v>
      </c>
      <c r="J7" s="52">
        <f>IF(ISNUMBER('KN 2017'!J28),'KN 2017'!J28,"")</f>
        <v>22341.435570798629</v>
      </c>
      <c r="K7" s="52">
        <f>IF(ISNUMBER('KN 2017'!K28),'KN 2017'!K28,"")</f>
        <v>21034.521252459475</v>
      </c>
      <c r="L7" s="52">
        <f>IF(ISNUMBER('KN 2017'!L28),'KN 2017'!L28,"")</f>
        <v>21281.016526387455</v>
      </c>
      <c r="M7" s="52">
        <f>IF(ISNUMBER('KN 2017'!M28),'KN 2017'!M28,"")</f>
        <v>21667.575753559027</v>
      </c>
      <c r="N7" s="52">
        <f>IF(ISNUMBER('KN 2017'!N28),'KN 2017'!N28,"")</f>
        <v>22721.692022263451</v>
      </c>
      <c r="O7" s="52">
        <f>IF(ISNUMBER('KN 2017'!O28),'KN 2017'!O28,"")</f>
        <v>20132.413353779972</v>
      </c>
      <c r="P7" s="46">
        <f>IF(ISNUMBER('KN 2017'!P28),'KN 2017'!P28,"")</f>
        <v>21937.497912611791</v>
      </c>
    </row>
    <row r="8" spans="1:31" x14ac:dyDescent="0.25">
      <c r="A8" s="42" t="s">
        <v>52</v>
      </c>
      <c r="B8" s="38">
        <f>IF(ISNUMBER('KN 2017'!R28),'KN 2017'!R28,"")</f>
        <v>0</v>
      </c>
      <c r="C8" s="38">
        <f>IF(ISNUMBER('KN 2017'!S28),'KN 2017'!S28,"")</f>
        <v>0</v>
      </c>
      <c r="D8" s="38" t="str">
        <f>IF(ISNUMBER('KN 2017'!T28),'KN 2017'!T28,"")</f>
        <v/>
      </c>
      <c r="E8" s="38">
        <f>IF(ISNUMBER('KN 2017'!U28),'KN 2017'!U28,"")</f>
        <v>250</v>
      </c>
      <c r="F8" s="38">
        <f>IF(ISNUMBER('KN 2017'!V28),'KN 2017'!V28,"")</f>
        <v>0</v>
      </c>
      <c r="G8" s="38">
        <f>IF(ISNUMBER('KN 2017'!W28),'KN 2017'!W28,"")</f>
        <v>208</v>
      </c>
      <c r="H8" s="38">
        <f>IF(ISNUMBER('KN 2017'!X28),'KN 2017'!X28,"")</f>
        <v>0</v>
      </c>
      <c r="I8" s="38">
        <f>IF(ISNUMBER('KN 2017'!Y28),'KN 2017'!Y28,"")</f>
        <v>81.7</v>
      </c>
      <c r="J8" s="38">
        <f>IF(ISNUMBER('KN 2017'!Z28),'KN 2017'!Z28,"")</f>
        <v>89</v>
      </c>
      <c r="K8" s="38">
        <f>IF(ISNUMBER('KN 2017'!AA28),'KN 2017'!AA28,"")</f>
        <v>120</v>
      </c>
      <c r="L8" s="38">
        <f>IF(ISNUMBER('KN 2017'!AB28),'KN 2017'!AB28,"")</f>
        <v>0</v>
      </c>
      <c r="M8" s="38">
        <f>IF(ISNUMBER('KN 2017'!AC28),'KN 2017'!AC28,"")</f>
        <v>0</v>
      </c>
      <c r="N8" s="38">
        <f>IF(ISNUMBER('KN 2017'!AD28),'KN 2017'!AD28,"")</f>
        <v>0</v>
      </c>
      <c r="O8" s="38">
        <f>IF(ISNUMBER('KN 2017'!AE28),'KN 2017'!AE28,"")</f>
        <v>325</v>
      </c>
      <c r="P8" s="47">
        <f>IF(ISNUMBER('KN 2017'!AF28),'KN 2017'!AF28,"")</f>
        <v>178.95000000000002</v>
      </c>
    </row>
    <row r="9" spans="1:31" x14ac:dyDescent="0.25">
      <c r="A9" s="43" t="s">
        <v>25</v>
      </c>
      <c r="B9" s="37">
        <f>IF(ISNUMBER('KN 2017'!BN28),'KN 2017'!BN28,"")</f>
        <v>19</v>
      </c>
      <c r="C9" s="37">
        <f>IF(ISNUMBER('KN 2017'!BO28),'KN 2017'!BO28,"")</f>
        <v>19.578411538210535</v>
      </c>
      <c r="D9" s="37">
        <f>IF(ISNUMBER('KN 2017'!BP28),'KN 2017'!BP28,"")</f>
        <v>20.943702585680004</v>
      </c>
      <c r="E9" s="37">
        <f>IF(ISNUMBER('KN 2017'!BQ28),'KN 2017'!BQ28,"")</f>
        <v>22.05</v>
      </c>
      <c r="F9" s="37">
        <f>IF(ISNUMBER('KN 2017'!BR28),'KN 2017'!BR28,"")</f>
        <v>17.88</v>
      </c>
      <c r="G9" s="37">
        <f>IF(ISNUMBER('KN 2017'!BS28),'KN 2017'!BS28,"")</f>
        <v>22.66</v>
      </c>
      <c r="H9" s="37">
        <f>IF(ISNUMBER('KN 2017'!BT28),'KN 2017'!BT28,"")</f>
        <v>19.590021278697616</v>
      </c>
      <c r="I9" s="37">
        <f>IF(ISNUMBER('KN 2017'!BU28),'KN 2017'!BU28,"")</f>
        <v>21.28</v>
      </c>
      <c r="J9" s="37">
        <f>IF(ISNUMBER('KN 2017'!BV28),'KN 2017'!BV28,"")</f>
        <v>20.41</v>
      </c>
      <c r="K9" s="37">
        <f>IF(ISNUMBER('KN 2017'!BW28),'KN 2017'!BW28,"")</f>
        <v>21.152000000000001</v>
      </c>
      <c r="L9" s="37">
        <f>IF(ISNUMBER('KN 2017'!BX28),'KN 2017'!BX28,"")</f>
        <v>20.920144594150507</v>
      </c>
      <c r="M9" s="37">
        <f>IF(ISNUMBER('KN 2017'!BY28),'KN 2017'!BY28,"")</f>
        <v>22.52</v>
      </c>
      <c r="N9" s="37">
        <f>IF(ISNUMBER('KN 2017'!BZ28),'KN 2017'!BZ28,"")</f>
        <v>16.5</v>
      </c>
      <c r="O9" s="37">
        <f>IF(ISNUMBER('KN 2017'!CA28),'KN 2017'!CA28,"")</f>
        <v>20.66</v>
      </c>
      <c r="P9" s="48">
        <f>IF(ISNUMBER('KN 2017'!CB28),'KN 2017'!CB28,"")</f>
        <v>20.36744857119562</v>
      </c>
    </row>
    <row r="10" spans="1:31" x14ac:dyDescent="0.25">
      <c r="A10" s="42" t="s">
        <v>26</v>
      </c>
      <c r="B10" s="3">
        <f>IF(ISNUMBER('KN 2017'!CD28),'KN 2017'!CD28,"")</f>
        <v>27980</v>
      </c>
      <c r="C10" s="3">
        <f>IF(ISNUMBER('KN 2017'!CE28),'KN 2017'!CE28,"")</f>
        <v>27660</v>
      </c>
      <c r="D10" s="3">
        <f>IF(ISNUMBER('KN 2017'!CF28),'KN 2017'!CF28,"")</f>
        <v>28269</v>
      </c>
      <c r="E10" s="3">
        <f>IF(ISNUMBER('KN 2017'!CG28),'KN 2017'!CG28,"")</f>
        <v>29023</v>
      </c>
      <c r="F10" s="3">
        <f>IF(ISNUMBER('KN 2017'!CH28),'KN 2017'!CH28,"")</f>
        <v>26900</v>
      </c>
      <c r="G10" s="3">
        <f>IF(ISNUMBER('KN 2017'!CI28),'KN 2017'!CI28,"")</f>
        <v>26087</v>
      </c>
      <c r="H10" s="3">
        <f>IF(ISNUMBER('KN 2017'!CJ28),'KN 2017'!CJ28,"")</f>
        <v>29370</v>
      </c>
      <c r="I10" s="3">
        <f>IF(ISNUMBER('KN 2017'!CK28),'KN 2017'!CK28,"")</f>
        <v>26950</v>
      </c>
      <c r="J10" s="3">
        <f>IF(ISNUMBER('KN 2017'!CL28),'KN 2017'!CL28,"")</f>
        <v>25634</v>
      </c>
      <c r="K10" s="3">
        <f>IF(ISNUMBER('KN 2017'!CM28),'KN 2017'!CM28,"")</f>
        <v>26470</v>
      </c>
      <c r="L10" s="3">
        <f>IF(ISNUMBER('KN 2017'!CN28),'KN 2017'!CN28,"")</f>
        <v>26865</v>
      </c>
      <c r="M10" s="3">
        <f>IF(ISNUMBER('KN 2017'!CO28),'KN 2017'!CO28,"")</f>
        <v>29073</v>
      </c>
      <c r="N10" s="3">
        <f>IF(ISNUMBER('KN 2017'!CP28),'KN 2017'!CP28,"")</f>
        <v>25501</v>
      </c>
      <c r="O10" s="3">
        <f>IF(ISNUMBER('KN 2017'!CQ28),'KN 2017'!CQ28,"")</f>
        <v>28280</v>
      </c>
      <c r="P10" s="49">
        <f>IF(ISNUMBER('KN 2017'!CR28),'KN 2017'!CR28,"")</f>
        <v>27433</v>
      </c>
    </row>
    <row r="11" spans="1:31" x14ac:dyDescent="0.25">
      <c r="A11" s="43" t="s">
        <v>27</v>
      </c>
      <c r="B11" s="37">
        <f>IF(ISNUMBER('KN 2017'!CT28),'KN 2017'!CT28,"")</f>
        <v>32.5</v>
      </c>
      <c r="C11" s="37">
        <f>IF(ISNUMBER('KN 2017'!CU28),'KN 2017'!CU28,"")</f>
        <v>28.928016</v>
      </c>
      <c r="D11" s="37">
        <f>IF(ISNUMBER('KN 2017'!CV28),'KN 2017'!CV28,"")</f>
        <v>35.792615133884013</v>
      </c>
      <c r="E11" s="37">
        <f>IF(ISNUMBER('KN 2017'!CW28),'KN 2017'!CW28,"")</f>
        <v>41.6</v>
      </c>
      <c r="F11" s="37">
        <f>IF(ISNUMBER('KN 2017'!CX28),'KN 2017'!CX28,"")</f>
        <v>73.528999999999996</v>
      </c>
      <c r="G11" s="37">
        <f>IF(ISNUMBER('KN 2017'!CY28),'KN 2017'!CY28,"")</f>
        <v>26.25</v>
      </c>
      <c r="H11" s="37">
        <f>IF(ISNUMBER('KN 2017'!CZ28),'KN 2017'!CZ28,"")</f>
        <v>40.916035932155999</v>
      </c>
      <c r="I11" s="37">
        <f>IF(ISNUMBER('KN 2017'!DA28),'KN 2017'!DA28,"")</f>
        <v>31.16</v>
      </c>
      <c r="J11" s="37">
        <f>IF(ISNUMBER('KN 2017'!DB28),'KN 2017'!DB28,"")</f>
        <v>30</v>
      </c>
      <c r="K11" s="37">
        <f>IF(ISNUMBER('KN 2017'!DC28),'KN 2017'!DC28,"")</f>
        <v>31.54</v>
      </c>
      <c r="L11" s="37">
        <f>IF(ISNUMBER('KN 2017'!DD28),'KN 2017'!DD28,"")</f>
        <v>36.090000000000003</v>
      </c>
      <c r="M11" s="37">
        <f>IF(ISNUMBER('KN 2017'!DE28),'KN 2017'!DE28,"")</f>
        <v>32.159999999999997</v>
      </c>
      <c r="N11" s="37">
        <f>IF(ISNUMBER('KN 2017'!DF28),'KN 2017'!DF28,"")</f>
        <v>49</v>
      </c>
      <c r="O11" s="37">
        <f>IF(ISNUMBER('KN 2017'!DG28),'KN 2017'!DG28,"")</f>
        <v>54.1</v>
      </c>
      <c r="P11" s="48">
        <f>IF(ISNUMBER('KN 2017'!DH28),'KN 2017'!DH28,"")</f>
        <v>38.826119076145723</v>
      </c>
    </row>
    <row r="12" spans="1:31" ht="15.75" thickBot="1" x14ac:dyDescent="0.3">
      <c r="A12" s="44" t="s">
        <v>28</v>
      </c>
      <c r="B12" s="40">
        <f>IF(ISNUMBER('KN 2017'!DJ28),'KN 2017'!DJ28,"")</f>
        <v>18630</v>
      </c>
      <c r="C12" s="40">
        <f>IF(ISNUMBER('KN 2017'!DK28),'KN 2017'!DK28,"")</f>
        <v>18094.2</v>
      </c>
      <c r="D12" s="40">
        <f>IF(ISNUMBER('KN 2017'!DL28),'KN 2017'!DL28,"")</f>
        <v>16322</v>
      </c>
      <c r="E12" s="40">
        <f>IF(ISNUMBER('KN 2017'!DM28),'KN 2017'!DM28,"")</f>
        <v>16635</v>
      </c>
      <c r="F12" s="40">
        <f>IF(ISNUMBER('KN 2017'!DN28),'KN 2017'!DN28,"")</f>
        <v>15300</v>
      </c>
      <c r="G12" s="40">
        <f>IF(ISNUMBER('KN 2017'!DO28),'KN 2017'!DO28,"")</f>
        <v>15831</v>
      </c>
      <c r="H12" s="40">
        <f>IF(ISNUMBER('KN 2017'!DP28),'KN 2017'!DP28,"")</f>
        <v>18990</v>
      </c>
      <c r="I12" s="40">
        <f>IF(ISNUMBER('KN 2017'!DQ28),'KN 2017'!DQ28,"")</f>
        <v>16395</v>
      </c>
      <c r="J12" s="40">
        <f>IF(ISNUMBER('KN 2017'!DR28),'KN 2017'!DR28,"")</f>
        <v>18175</v>
      </c>
      <c r="K12" s="40">
        <f>IF(ISNUMBER('KN 2017'!DS28),'KN 2017'!DS28,"")</f>
        <v>15816</v>
      </c>
      <c r="L12" s="40">
        <f>IF(ISNUMBER('KN 2017'!DT28),'KN 2017'!DT28,"")</f>
        <v>17657</v>
      </c>
      <c r="M12" s="40">
        <f>IF(ISNUMBER('KN 2017'!DU28),'KN 2017'!DU28,"")</f>
        <v>16551</v>
      </c>
      <c r="N12" s="40">
        <f>IF(ISNUMBER('KN 2017'!DV28),'KN 2017'!DV28,"")</f>
        <v>17050</v>
      </c>
      <c r="O12" s="40">
        <f>IF(ISNUMBER('KN 2017'!DW28),'KN 2017'!DW28,"")</f>
        <v>16710</v>
      </c>
      <c r="P12" s="50">
        <f>IF(ISNUMBER('KN 2017'!DX28),'KN 2017'!DX28,"")</f>
        <v>17011.157142857144</v>
      </c>
    </row>
    <row r="13" spans="1:31" ht="19.5" thickBot="1" x14ac:dyDescent="0.3">
      <c r="A13" s="98" t="str">
        <f>'KN 2017'!A29</f>
        <v>33-56-H/01 Truhlář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x14ac:dyDescent="0.25">
      <c r="A14" s="51" t="s">
        <v>51</v>
      </c>
      <c r="B14" s="52">
        <f>IF(ISNUMBER('KN 2017'!B29),'KN 2017'!B29,"")</f>
        <v>23377.910447761191</v>
      </c>
      <c r="C14" s="52">
        <f>IF(ISNUMBER('KN 2017'!C29),'KN 2017'!C29,"")</f>
        <v>28381.394024244477</v>
      </c>
      <c r="D14" s="52">
        <f>IF(ISNUMBER('KN 2017'!D29),'KN 2017'!D29,"")</f>
        <v>28117.012137388883</v>
      </c>
      <c r="E14" s="52">
        <f>IF(ISNUMBER('KN 2017'!E29),'KN 2017'!E29,"")</f>
        <v>25653.407991708889</v>
      </c>
      <c r="F14" s="52">
        <f>IF(ISNUMBER('KN 2017'!F29),'KN 2017'!F29,"")</f>
        <v>24864.539824283449</v>
      </c>
      <c r="G14" s="52">
        <f>IF(ISNUMBER('KN 2017'!G29),'KN 2017'!G29,"")</f>
        <v>26407.416283299452</v>
      </c>
      <c r="H14" s="52">
        <f>IF(ISNUMBER('KN 2017'!H29),'KN 2017'!H29,"")</f>
        <v>29313.183833347146</v>
      </c>
      <c r="I14" s="52">
        <f>IF(ISNUMBER('KN 2017'!I29),'KN 2017'!I29,"")</f>
        <v>26168.392727126928</v>
      </c>
      <c r="J14" s="52">
        <f>IF(ISNUMBER('KN 2017'!J29),'KN 2017'!J29,"")</f>
        <v>29521.98356807512</v>
      </c>
      <c r="K14" s="52">
        <f>IF(ISNUMBER('KN 2017'!K29),'KN 2017'!K29,"")</f>
        <v>27337.47440562382</v>
      </c>
      <c r="L14" s="52">
        <f>IF(ISNUMBER('KN 2017'!L29),'KN 2017'!L29,"")</f>
        <v>27541.720294525294</v>
      </c>
      <c r="M14" s="52">
        <f>IF(ISNUMBER('KN 2017'!M29),'KN 2017'!M29,"")</f>
        <v>28360.767608093436</v>
      </c>
      <c r="N14" s="52">
        <f>IF(ISNUMBER('KN 2017'!N29),'KN 2017'!N29,"")</f>
        <v>22721.692022263451</v>
      </c>
      <c r="O14" s="52">
        <f>IF(ISNUMBER('KN 2017'!O29),'KN 2017'!O29,"")</f>
        <v>23668.822442100685</v>
      </c>
      <c r="P14" s="46">
        <f>IF(ISNUMBER('KN 2017'!P29),'KN 2017'!P29,"")</f>
        <v>26531.122686417297</v>
      </c>
    </row>
    <row r="15" spans="1:31" x14ac:dyDescent="0.25">
      <c r="A15" s="42" t="s">
        <v>52</v>
      </c>
      <c r="B15" s="38">
        <f>IF(ISNUMBER('KN 2017'!R29),'KN 2017'!R29,"")</f>
        <v>0</v>
      </c>
      <c r="C15" s="38">
        <f>IF(ISNUMBER('KN 2017'!S29),'KN 2017'!S29,"")</f>
        <v>0</v>
      </c>
      <c r="D15" s="38" t="str">
        <f>IF(ISNUMBER('KN 2017'!T29),'KN 2017'!T29,"")</f>
        <v/>
      </c>
      <c r="E15" s="38">
        <f>IF(ISNUMBER('KN 2017'!U29),'KN 2017'!U29,"")</f>
        <v>250</v>
      </c>
      <c r="F15" s="38">
        <f>IF(ISNUMBER('KN 2017'!V29),'KN 2017'!V29,"")</f>
        <v>0</v>
      </c>
      <c r="G15" s="38">
        <f>IF(ISNUMBER('KN 2017'!W29),'KN 2017'!W29,"")</f>
        <v>231</v>
      </c>
      <c r="H15" s="38">
        <f>IF(ISNUMBER('KN 2017'!X29),'KN 2017'!X29,"")</f>
        <v>0</v>
      </c>
      <c r="I15" s="38">
        <f>IF(ISNUMBER('KN 2017'!Y29),'KN 2017'!Y29,"")</f>
        <v>99.4</v>
      </c>
      <c r="J15" s="38">
        <f>IF(ISNUMBER('KN 2017'!Z29),'KN 2017'!Z29,"")</f>
        <v>118</v>
      </c>
      <c r="K15" s="38">
        <f>IF(ISNUMBER('KN 2017'!AA29),'KN 2017'!AA29,"")</f>
        <v>156</v>
      </c>
      <c r="L15" s="38">
        <f>IF(ISNUMBER('KN 2017'!AB29),'KN 2017'!AB29,"")</f>
        <v>0</v>
      </c>
      <c r="M15" s="38">
        <f>IF(ISNUMBER('KN 2017'!AC29),'KN 2017'!AC29,"")</f>
        <v>0</v>
      </c>
      <c r="N15" s="38">
        <f>IF(ISNUMBER('KN 2017'!AD29),'KN 2017'!AD29,"")</f>
        <v>0</v>
      </c>
      <c r="O15" s="38">
        <f>IF(ISNUMBER('KN 2017'!AE29),'KN 2017'!AE29,"")</f>
        <v>325</v>
      </c>
      <c r="P15" s="47">
        <f>IF(ISNUMBER('KN 2017'!AF29),'KN 2017'!AF29,"")</f>
        <v>196.56666666666669</v>
      </c>
    </row>
    <row r="16" spans="1:31" x14ac:dyDescent="0.25">
      <c r="A16" s="43" t="s">
        <v>25</v>
      </c>
      <c r="B16" s="37">
        <f>IF(ISNUMBER('KN 2017'!BN29),'KN 2017'!BN29,"")</f>
        <v>20.100000000000001</v>
      </c>
      <c r="C16" s="37">
        <f>IF(ISNUMBER('KN 2017'!BO29),'KN 2017'!BO29,"")</f>
        <v>14.417200346848588</v>
      </c>
      <c r="D16" s="37">
        <f>IF(ISNUMBER('KN 2017'!BP29),'KN 2017'!BP29,"")</f>
        <v>13.888019940480003</v>
      </c>
      <c r="E16" s="37">
        <f>IF(ISNUMBER('KN 2017'!BQ29),'KN 2017'!BQ29,"")</f>
        <v>16.7</v>
      </c>
      <c r="F16" s="37">
        <f>IF(ISNUMBER('KN 2017'!BR29),'KN 2017'!BR29,"")</f>
        <v>15.72</v>
      </c>
      <c r="G16" s="37">
        <f>IF(ISNUMBER('KN 2017'!BS29),'KN 2017'!BS29,"")</f>
        <v>14.82</v>
      </c>
      <c r="H16" s="37">
        <f>IF(ISNUMBER('KN 2017'!BT29),'KN 2017'!BT29,"")</f>
        <v>14.354453538872264</v>
      </c>
      <c r="I16" s="37">
        <f>IF(ISNUMBER('KN 2017'!BU29),'KN 2017'!BU29,"")</f>
        <v>14.89</v>
      </c>
      <c r="J16" s="37">
        <f>IF(ISNUMBER('KN 2017'!BV29),'KN 2017'!BV29,"")</f>
        <v>12.78</v>
      </c>
      <c r="K16" s="37">
        <f>IF(ISNUMBER('KN 2017'!BW29),'KN 2017'!BW29,"")</f>
        <v>13.962999999999999</v>
      </c>
      <c r="L16" s="37">
        <f>IF(ISNUMBER('KN 2017'!BX29),'KN 2017'!BX29,"")</f>
        <v>14.234875444839858</v>
      </c>
      <c r="M16" s="37">
        <f>IF(ISNUMBER('KN 2017'!BY29),'KN 2017'!BY29,"")</f>
        <v>14.68</v>
      </c>
      <c r="N16" s="37">
        <f>IF(ISNUMBER('KN 2017'!BZ29),'KN 2017'!BZ29,"")</f>
        <v>16.5</v>
      </c>
      <c r="O16" s="37">
        <f>IF(ISNUMBER('KN 2017'!CA29),'KN 2017'!CA29,"")</f>
        <v>17</v>
      </c>
      <c r="P16" s="48">
        <f>IF(ISNUMBER('KN 2017'!CB29),'KN 2017'!CB29,"")</f>
        <v>15.289110662217192</v>
      </c>
    </row>
    <row r="17" spans="1:16" x14ac:dyDescent="0.25">
      <c r="A17" s="42" t="s">
        <v>26</v>
      </c>
      <c r="B17" s="3">
        <f>IF(ISNUMBER('KN 2017'!CD29),'KN 2017'!CD29,"")</f>
        <v>27980</v>
      </c>
      <c r="C17" s="3">
        <f>IF(ISNUMBER('KN 2017'!CE29),'KN 2017'!CE29,"")</f>
        <v>27660</v>
      </c>
      <c r="D17" s="3">
        <f>IF(ISNUMBER('KN 2017'!CF29),'KN 2017'!CF29,"")</f>
        <v>28269</v>
      </c>
      <c r="E17" s="3">
        <f>IF(ISNUMBER('KN 2017'!CG29),'KN 2017'!CG29,"")</f>
        <v>29023</v>
      </c>
      <c r="F17" s="3">
        <f>IF(ISNUMBER('KN 2017'!CH29),'KN 2017'!CH29,"")</f>
        <v>26900</v>
      </c>
      <c r="G17" s="3">
        <f>IF(ISNUMBER('KN 2017'!CI29),'KN 2017'!CI29,"")</f>
        <v>26087</v>
      </c>
      <c r="H17" s="3">
        <f>IF(ISNUMBER('KN 2017'!CJ29),'KN 2017'!CJ29,"")</f>
        <v>29370</v>
      </c>
      <c r="I17" s="3">
        <f>IF(ISNUMBER('KN 2017'!CK29),'KN 2017'!CK29,"")</f>
        <v>26950</v>
      </c>
      <c r="J17" s="3">
        <f>IF(ISNUMBER('KN 2017'!CL29),'KN 2017'!CL29,"")</f>
        <v>25634</v>
      </c>
      <c r="K17" s="3">
        <f>IF(ISNUMBER('KN 2017'!CM29),'KN 2017'!CM29,"")</f>
        <v>26470</v>
      </c>
      <c r="L17" s="3">
        <f>IF(ISNUMBER('KN 2017'!CN29),'KN 2017'!CN29,"")</f>
        <v>26865</v>
      </c>
      <c r="M17" s="3">
        <f>IF(ISNUMBER('KN 2017'!CO29),'KN 2017'!CO29,"")</f>
        <v>29073</v>
      </c>
      <c r="N17" s="3">
        <f>IF(ISNUMBER('KN 2017'!CP29),'KN 2017'!CP29,"")</f>
        <v>25501</v>
      </c>
      <c r="O17" s="3">
        <f>IF(ISNUMBER('KN 2017'!CQ29),'KN 2017'!CQ29,"")</f>
        <v>28280</v>
      </c>
      <c r="P17" s="49">
        <f>IF(ISNUMBER('KN 2017'!CR29),'KN 2017'!CR29,"")</f>
        <v>27433</v>
      </c>
    </row>
    <row r="18" spans="1:16" x14ac:dyDescent="0.25">
      <c r="A18" s="43" t="s">
        <v>27</v>
      </c>
      <c r="B18" s="37">
        <f>IF(ISNUMBER('KN 2017'!CT29),'KN 2017'!CT29,"")</f>
        <v>33.5</v>
      </c>
      <c r="C18" s="37">
        <f>IF(ISNUMBER('KN 2017'!CU29),'KN 2017'!CU29,"")</f>
        <v>40.517766000000002</v>
      </c>
      <c r="D18" s="37">
        <f>IF(ISNUMBER('KN 2017'!CV29),'KN 2017'!CV29,"")</f>
        <v>53.064317125652018</v>
      </c>
      <c r="E18" s="37">
        <f>IF(ISNUMBER('KN 2017'!CW29),'KN 2017'!CW29,"")</f>
        <v>41.6</v>
      </c>
      <c r="F18" s="37">
        <f>IF(ISNUMBER('KN 2017'!CX29),'KN 2017'!CX29,"")</f>
        <v>42.4</v>
      </c>
      <c r="G18" s="37">
        <f>IF(ISNUMBER('KN 2017'!CY29),'KN 2017'!CY29,"")</f>
        <v>35.950000000000003</v>
      </c>
      <c r="H18" s="37">
        <f>IF(ISNUMBER('KN 2017'!CZ29),'KN 2017'!CZ29,"")</f>
        <v>47.868669611532006</v>
      </c>
      <c r="I18" s="37">
        <f>IF(ISNUMBER('KN 2017'!DA29),'KN 2017'!DA29,"")</f>
        <v>44.22</v>
      </c>
      <c r="J18" s="37">
        <f>IF(ISNUMBER('KN 2017'!DB29),'KN 2017'!DB29,"")</f>
        <v>40</v>
      </c>
      <c r="K18" s="37">
        <f>IF(ISNUMBER('KN 2017'!DC29),'KN 2017'!DC29,"")</f>
        <v>41.36</v>
      </c>
      <c r="L18" s="37">
        <f>IF(ISNUMBER('KN 2017'!DD29),'KN 2017'!DD29,"")</f>
        <v>43.29</v>
      </c>
      <c r="M18" s="37">
        <f>IF(ISNUMBER('KN 2017'!DE29),'KN 2017'!DE29,"")</f>
        <v>43.22</v>
      </c>
      <c r="N18" s="37">
        <f>IF(ISNUMBER('KN 2017'!DF29),'KN 2017'!DF29,"")</f>
        <v>49</v>
      </c>
      <c r="O18" s="37">
        <f>IF(ISNUMBER('KN 2017'!DG29),'KN 2017'!DG29,"")</f>
        <v>54.1</v>
      </c>
      <c r="P18" s="48">
        <f>IF(ISNUMBER('KN 2017'!DH29),'KN 2017'!DH29,"")</f>
        <v>43.57791090979886</v>
      </c>
    </row>
    <row r="19" spans="1:16" ht="15.75" thickBot="1" x14ac:dyDescent="0.3">
      <c r="A19" s="44" t="s">
        <v>28</v>
      </c>
      <c r="B19" s="40">
        <f>IF(ISNUMBER('KN 2017'!DJ29),'KN 2017'!DJ29,"")</f>
        <v>18630</v>
      </c>
      <c r="C19" s="40">
        <f>IF(ISNUMBER('KN 2017'!DK29),'KN 2017'!DK29,"")</f>
        <v>18094.2</v>
      </c>
      <c r="D19" s="40">
        <f>IF(ISNUMBER('KN 2017'!DL29),'KN 2017'!DL29,"")</f>
        <v>16322</v>
      </c>
      <c r="E19" s="40">
        <f>IF(ISNUMBER('KN 2017'!DM29),'KN 2017'!DM29,"")</f>
        <v>16635</v>
      </c>
      <c r="F19" s="40">
        <f>IF(ISNUMBER('KN 2017'!DN29),'KN 2017'!DN29,"")</f>
        <v>15300</v>
      </c>
      <c r="G19" s="40">
        <f>IF(ISNUMBER('KN 2017'!DO29),'KN 2017'!DO29,"")</f>
        <v>15831</v>
      </c>
      <c r="H19" s="40">
        <f>IF(ISNUMBER('KN 2017'!DP29),'KN 2017'!DP29,"")</f>
        <v>18990</v>
      </c>
      <c r="I19" s="40">
        <f>IF(ISNUMBER('KN 2017'!DQ29),'KN 2017'!DQ29,"")</f>
        <v>16395</v>
      </c>
      <c r="J19" s="40">
        <f>IF(ISNUMBER('KN 2017'!DR29),'KN 2017'!DR29,"")</f>
        <v>18175</v>
      </c>
      <c r="K19" s="40">
        <f>IF(ISNUMBER('KN 2017'!DS29),'KN 2017'!DS29,"")</f>
        <v>15816</v>
      </c>
      <c r="L19" s="40">
        <f>IF(ISNUMBER('KN 2017'!DT29),'KN 2017'!DT29,"")</f>
        <v>17657</v>
      </c>
      <c r="M19" s="40">
        <f>IF(ISNUMBER('KN 2017'!DU29),'KN 2017'!DU29,"")</f>
        <v>16551</v>
      </c>
      <c r="N19" s="40">
        <f>IF(ISNUMBER('KN 2017'!DV29),'KN 2017'!DV29,"")</f>
        <v>17050</v>
      </c>
      <c r="O19" s="40">
        <f>IF(ISNUMBER('KN 2017'!DW29),'KN 2017'!DW29,"")</f>
        <v>16710</v>
      </c>
      <c r="P19" s="50">
        <f>IF(ISNUMBER('KN 2017'!DX29),'KN 2017'!DX29,"")</f>
        <v>17011.157142857144</v>
      </c>
    </row>
    <row r="20" spans="1:16" ht="19.5" thickBot="1" x14ac:dyDescent="0.3">
      <c r="A20" s="98" t="str">
        <f>'KN 2017'!A30</f>
        <v>36-52-H/01 Instalatér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x14ac:dyDescent="0.25">
      <c r="A21" s="51" t="s">
        <v>51</v>
      </c>
      <c r="B21" s="52">
        <f>IF(ISNUMBER('KN 2017'!B30),'KN 2017'!B30,"")</f>
        <v>24930.382133995037</v>
      </c>
      <c r="C21" s="52">
        <f>IF(ISNUMBER('KN 2017'!C30),'KN 2017'!C30,"")</f>
        <v>28402.689123228571</v>
      </c>
      <c r="D21" s="52">
        <f>IF(ISNUMBER('KN 2017'!D30),'KN 2017'!D30,"")</f>
        <v>27722.434666304347</v>
      </c>
      <c r="E21" s="52">
        <f>IF(ISNUMBER('KN 2017'!E30),'KN 2017'!E30,"")</f>
        <v>27138.262631371195</v>
      </c>
      <c r="F21" s="52">
        <f>IF(ISNUMBER('KN 2017'!F30),'KN 2017'!F30,"")</f>
        <v>27347.28632686831</v>
      </c>
      <c r="G21" s="52">
        <f>IF(ISNUMBER('KN 2017'!G30),'KN 2017'!G30,"")</f>
        <v>25673.674437299036</v>
      </c>
      <c r="H21" s="52">
        <f>IF(ISNUMBER('KN 2017'!H30),'KN 2017'!H30,"")</f>
        <v>31898.98820200708</v>
      </c>
      <c r="I21" s="52">
        <f>IF(ISNUMBER('KN 2017'!I30),'KN 2017'!I30,"")</f>
        <v>28242.580300915772</v>
      </c>
      <c r="J21" s="52">
        <f>IF(ISNUMBER('KN 2017'!J30),'KN 2017'!J30,"")</f>
        <v>29560.434782608696</v>
      </c>
      <c r="K21" s="52">
        <f>IF(ISNUMBER('KN 2017'!K30),'KN 2017'!K30,"")</f>
        <v>27106.858845201059</v>
      </c>
      <c r="L21" s="52">
        <f>IF(ISNUMBER('KN 2017'!L30),'KN 2017'!L30,"")</f>
        <v>25470.797167985118</v>
      </c>
      <c r="M21" s="52">
        <f>IF(ISNUMBER('KN 2017'!M30),'KN 2017'!M30,"")</f>
        <v>27892.245501836951</v>
      </c>
      <c r="N21" s="52">
        <f>IF(ISNUMBER('KN 2017'!N30),'KN 2017'!N30,"")</f>
        <v>30785.249334516418</v>
      </c>
      <c r="O21" s="52">
        <f>IF(ISNUMBER('KN 2017'!O30),'KN 2017'!O30,"")</f>
        <v>27894.637711900694</v>
      </c>
      <c r="P21" s="46">
        <f>IF(ISNUMBER('KN 2017'!P30),'KN 2017'!P30,"")</f>
        <v>27861.894369002734</v>
      </c>
    </row>
    <row r="22" spans="1:16" x14ac:dyDescent="0.25">
      <c r="A22" s="42" t="s">
        <v>52</v>
      </c>
      <c r="B22" s="38">
        <f>IF(ISNUMBER('KN 2017'!R30),'KN 2017'!R30,"")</f>
        <v>0</v>
      </c>
      <c r="C22" s="38">
        <f>IF(ISNUMBER('KN 2017'!S30),'KN 2017'!S30,"")</f>
        <v>0</v>
      </c>
      <c r="D22" s="38" t="str">
        <f>IF(ISNUMBER('KN 2017'!T30),'KN 2017'!T30,"")</f>
        <v/>
      </c>
      <c r="E22" s="38">
        <f>IF(ISNUMBER('KN 2017'!U30),'KN 2017'!U30,"")</f>
        <v>250</v>
      </c>
      <c r="F22" s="38">
        <f>IF(ISNUMBER('KN 2017'!V30),'KN 2017'!V30,"")</f>
        <v>0</v>
      </c>
      <c r="G22" s="38">
        <f>IF(ISNUMBER('KN 2017'!W30),'KN 2017'!W30,"")</f>
        <v>228</v>
      </c>
      <c r="H22" s="38">
        <f>IF(ISNUMBER('KN 2017'!X30),'KN 2017'!X30,"")</f>
        <v>0</v>
      </c>
      <c r="I22" s="38">
        <f>IF(ISNUMBER('KN 2017'!Y30),'KN 2017'!Y30,"")</f>
        <v>107.3</v>
      </c>
      <c r="J22" s="38">
        <f>IF(ISNUMBER('KN 2017'!Z30),'KN 2017'!Z30,"")</f>
        <v>118</v>
      </c>
      <c r="K22" s="38">
        <f>IF(ISNUMBER('KN 2017'!AA30),'KN 2017'!AA30,"")</f>
        <v>155</v>
      </c>
      <c r="L22" s="38">
        <f>IF(ISNUMBER('KN 2017'!AB30),'KN 2017'!AB30,"")</f>
        <v>0</v>
      </c>
      <c r="M22" s="38">
        <f>IF(ISNUMBER('KN 2017'!AC30),'KN 2017'!AC30,"")</f>
        <v>0</v>
      </c>
      <c r="N22" s="38">
        <f>IF(ISNUMBER('KN 2017'!AD30),'KN 2017'!AD30,"")</f>
        <v>0</v>
      </c>
      <c r="O22" s="38">
        <f>IF(ISNUMBER('KN 2017'!AE30),'KN 2017'!AE30,"")</f>
        <v>325</v>
      </c>
      <c r="P22" s="47">
        <f>IF(ISNUMBER('KN 2017'!AF30),'KN 2017'!AF30,"")</f>
        <v>197.21666666666667</v>
      </c>
    </row>
    <row r="23" spans="1:16" x14ac:dyDescent="0.25">
      <c r="A23" s="43" t="s">
        <v>25</v>
      </c>
      <c r="B23" s="37">
        <f>IF(ISNUMBER('KN 2017'!BN30),'KN 2017'!BN30,"")</f>
        <v>18.600000000000001</v>
      </c>
      <c r="C23" s="37">
        <f>IF(ISNUMBER('KN 2017'!BO30),'KN 2017'!BO30,"")</f>
        <v>14.984843455213531</v>
      </c>
      <c r="D23" s="37">
        <f>IF(ISNUMBER('KN 2017'!BP30),'KN 2017'!BP30,"")</f>
        <v>14.486991560720003</v>
      </c>
      <c r="E23" s="37">
        <f>IF(ISNUMBER('KN 2017'!BQ30),'KN 2017'!BQ30,"")</f>
        <v>15.59</v>
      </c>
      <c r="F23" s="37">
        <f>IF(ISNUMBER('KN 2017'!BR30),'KN 2017'!BR30,"")</f>
        <v>13.57</v>
      </c>
      <c r="G23" s="37">
        <f>IF(ISNUMBER('KN 2017'!BS30),'KN 2017'!BS30,"")</f>
        <v>16</v>
      </c>
      <c r="H23" s="37">
        <f>IF(ISNUMBER('KN 2017'!BT30),'KN 2017'!BT30,"")</f>
        <v>13.385728886938567</v>
      </c>
      <c r="I23" s="37">
        <f>IF(ISNUMBER('KN 2017'!BU30),'KN 2017'!BU30,"")</f>
        <v>14.09</v>
      </c>
      <c r="J23" s="37">
        <f>IF(ISNUMBER('KN 2017'!BV30),'KN 2017'!BV30,"")</f>
        <v>13.8</v>
      </c>
      <c r="K23" s="37">
        <f>IF(ISNUMBER('KN 2017'!BW30),'KN 2017'!BW30,"")</f>
        <v>14.106</v>
      </c>
      <c r="L23" s="37">
        <f>IF(ISNUMBER('KN 2017'!BX30),'KN 2017'!BX30,"")</f>
        <v>15.925531914893616</v>
      </c>
      <c r="M23" s="37">
        <f>IF(ISNUMBER('KN 2017'!BY30),'KN 2017'!BY30,"")</f>
        <v>15.47</v>
      </c>
      <c r="N23" s="37">
        <f>IF(ISNUMBER('KN 2017'!BZ30),'KN 2017'!BZ30,"")</f>
        <v>11.5</v>
      </c>
      <c r="O23" s="37">
        <f>IF(ISNUMBER('KN 2017'!CA30),'KN 2017'!CA30,"")</f>
        <v>14.03</v>
      </c>
      <c r="P23" s="48">
        <f>IF(ISNUMBER('KN 2017'!CB30),'KN 2017'!CB30,"")</f>
        <v>14.681363986983266</v>
      </c>
    </row>
    <row r="24" spans="1:16" x14ac:dyDescent="0.25">
      <c r="A24" s="42" t="s">
        <v>26</v>
      </c>
      <c r="B24" s="3">
        <f>IF(ISNUMBER('KN 2017'!CD30),'KN 2017'!CD30,"")</f>
        <v>27980</v>
      </c>
      <c r="C24" s="3">
        <f>IF(ISNUMBER('KN 2017'!CE30),'KN 2017'!CE30,"")</f>
        <v>27660</v>
      </c>
      <c r="D24" s="3">
        <f>IF(ISNUMBER('KN 2017'!CF30),'KN 2017'!CF30,"")</f>
        <v>28269</v>
      </c>
      <c r="E24" s="3">
        <f>IF(ISNUMBER('KN 2017'!CG30),'KN 2017'!CG30,"")</f>
        <v>29023</v>
      </c>
      <c r="F24" s="3">
        <f>IF(ISNUMBER('KN 2017'!CH30),'KN 2017'!CH30,"")</f>
        <v>26900</v>
      </c>
      <c r="G24" s="3">
        <f>IF(ISNUMBER('KN 2017'!CI30),'KN 2017'!CI30,"")</f>
        <v>26087</v>
      </c>
      <c r="H24" s="3">
        <f>IF(ISNUMBER('KN 2017'!CJ30),'KN 2017'!CJ30,"")</f>
        <v>29370</v>
      </c>
      <c r="I24" s="3">
        <f>IF(ISNUMBER('KN 2017'!CK30),'KN 2017'!CK30,"")</f>
        <v>26950</v>
      </c>
      <c r="J24" s="3">
        <f>IF(ISNUMBER('KN 2017'!CL30),'KN 2017'!CL30,"")</f>
        <v>25634</v>
      </c>
      <c r="K24" s="3">
        <f>IF(ISNUMBER('KN 2017'!CM30),'KN 2017'!CM30,"")</f>
        <v>26470</v>
      </c>
      <c r="L24" s="3">
        <f>IF(ISNUMBER('KN 2017'!CN30),'KN 2017'!CN30,"")</f>
        <v>26865</v>
      </c>
      <c r="M24" s="3">
        <f>IF(ISNUMBER('KN 2017'!CO30),'KN 2017'!CO30,"")</f>
        <v>29073</v>
      </c>
      <c r="N24" s="3">
        <f>IF(ISNUMBER('KN 2017'!CP30),'KN 2017'!CP30,"")</f>
        <v>25501</v>
      </c>
      <c r="O24" s="3">
        <f>IF(ISNUMBER('KN 2017'!CQ30),'KN 2017'!CQ30,"")</f>
        <v>28280</v>
      </c>
      <c r="P24" s="49">
        <f>IF(ISNUMBER('KN 2017'!CR30),'KN 2017'!CR30,"")</f>
        <v>27433</v>
      </c>
    </row>
    <row r="25" spans="1:16" x14ac:dyDescent="0.25">
      <c r="A25" s="43" t="s">
        <v>27</v>
      </c>
      <c r="B25" s="37">
        <f>IF(ISNUMBER('KN 2017'!CT30),'KN 2017'!CT30,"")</f>
        <v>32.5</v>
      </c>
      <c r="C25" s="37">
        <f>IF(ISNUMBER('KN 2017'!CU30),'KN 2017'!CU30,"")</f>
        <v>34.728042000000002</v>
      </c>
      <c r="D25" s="37">
        <f>IF(ISNUMBER('KN 2017'!CV30),'KN 2017'!CV30,"")</f>
        <v>45.482148578322409</v>
      </c>
      <c r="E25" s="37">
        <f>IF(ISNUMBER('KN 2017'!CW30),'KN 2017'!CW30,"")</f>
        <v>41.6</v>
      </c>
      <c r="F25" s="37">
        <f>IF(ISNUMBER('KN 2017'!CX30),'KN 2017'!CX30,"")</f>
        <v>51.58</v>
      </c>
      <c r="G25" s="37">
        <f>IF(ISNUMBER('KN 2017'!CY30),'KN 2017'!CY30,"")</f>
        <v>31.1</v>
      </c>
      <c r="H25" s="37">
        <f>IF(ISNUMBER('KN 2017'!CZ30),'KN 2017'!CZ30,"")</f>
        <v>40.916035932155999</v>
      </c>
      <c r="I25" s="37">
        <f>IF(ISNUMBER('KN 2017'!DA30),'KN 2017'!DA30,"")</f>
        <v>37.19</v>
      </c>
      <c r="J25" s="37">
        <f>IF(ISNUMBER('KN 2017'!DB30),'KN 2017'!DB30,"")</f>
        <v>30</v>
      </c>
      <c r="K25" s="37">
        <f>IF(ISNUMBER('KN 2017'!DC30),'KN 2017'!DC30,"")</f>
        <v>41.36</v>
      </c>
      <c r="L25" s="37">
        <f>IF(ISNUMBER('KN 2017'!DD30),'KN 2017'!DD30,"")</f>
        <v>40.53</v>
      </c>
      <c r="M25" s="37">
        <f>IF(ISNUMBER('KN 2017'!DE30),'KN 2017'!DE30,"")</f>
        <v>37.19</v>
      </c>
      <c r="N25" s="37">
        <f>IF(ISNUMBER('KN 2017'!DF30),'KN 2017'!DF30,"")</f>
        <v>49</v>
      </c>
      <c r="O25" s="37">
        <f>IF(ISNUMBER('KN 2017'!DG30),'KN 2017'!DG30,"")</f>
        <v>54.1</v>
      </c>
      <c r="P25" s="48">
        <f>IF(ISNUMBER('KN 2017'!DH30),'KN 2017'!DH30,"")</f>
        <v>40.519730465034179</v>
      </c>
    </row>
    <row r="26" spans="1:16" ht="15.75" thickBot="1" x14ac:dyDescent="0.3">
      <c r="A26" s="44" t="s">
        <v>28</v>
      </c>
      <c r="B26" s="40">
        <f>IF(ISNUMBER('KN 2017'!DJ30),'KN 2017'!DJ30,"")</f>
        <v>18630</v>
      </c>
      <c r="C26" s="40">
        <f>IF(ISNUMBER('KN 2017'!DK30),'KN 2017'!DK30,"")</f>
        <v>18094.2</v>
      </c>
      <c r="D26" s="40">
        <f>IF(ISNUMBER('KN 2017'!DL30),'KN 2017'!DL30,"")</f>
        <v>16322</v>
      </c>
      <c r="E26" s="40">
        <f>IF(ISNUMBER('KN 2017'!DM30),'KN 2017'!DM30,"")</f>
        <v>16635</v>
      </c>
      <c r="F26" s="40">
        <f>IF(ISNUMBER('KN 2017'!DN30),'KN 2017'!DN30,"")</f>
        <v>15300</v>
      </c>
      <c r="G26" s="40">
        <f>IF(ISNUMBER('KN 2017'!DO30),'KN 2017'!DO30,"")</f>
        <v>15831</v>
      </c>
      <c r="H26" s="40">
        <f>IF(ISNUMBER('KN 2017'!DP30),'KN 2017'!DP30,"")</f>
        <v>18990</v>
      </c>
      <c r="I26" s="40">
        <f>IF(ISNUMBER('KN 2017'!DQ30),'KN 2017'!DQ30,"")</f>
        <v>16395</v>
      </c>
      <c r="J26" s="40">
        <f>IF(ISNUMBER('KN 2017'!DR30),'KN 2017'!DR30,"")</f>
        <v>18175</v>
      </c>
      <c r="K26" s="40">
        <f>IF(ISNUMBER('KN 2017'!DS30),'KN 2017'!DS30,"")</f>
        <v>15816</v>
      </c>
      <c r="L26" s="40">
        <f>IF(ISNUMBER('KN 2017'!DT30),'KN 2017'!DT30,"")</f>
        <v>17657</v>
      </c>
      <c r="M26" s="40">
        <f>IF(ISNUMBER('KN 2017'!DU30),'KN 2017'!DU30,"")</f>
        <v>16551</v>
      </c>
      <c r="N26" s="40">
        <f>IF(ISNUMBER('KN 2017'!DV30),'KN 2017'!DV30,"")</f>
        <v>17050</v>
      </c>
      <c r="O26" s="40">
        <f>IF(ISNUMBER('KN 2017'!DW30),'KN 2017'!DW30,"")</f>
        <v>16710</v>
      </c>
      <c r="P26" s="50">
        <f>IF(ISNUMBER('KN 2017'!DX30),'KN 2017'!DX30,"")</f>
        <v>17011.157142857144</v>
      </c>
    </row>
    <row r="27" spans="1:16" ht="19.5" thickBot="1" x14ac:dyDescent="0.3">
      <c r="A27" s="98" t="str">
        <f>'KN 2017'!A31</f>
        <v>23-56-H/01 Obráběč kovů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x14ac:dyDescent="0.25">
      <c r="A28" s="51" t="s">
        <v>51</v>
      </c>
      <c r="B28" s="52">
        <f>IF(ISNUMBER('KN 2017'!B31),'KN 2017'!B31,"")</f>
        <v>25327.120879120881</v>
      </c>
      <c r="C28" s="52">
        <f>IF(ISNUMBER('KN 2017'!C31),'KN 2017'!C31,"")</f>
        <v>23382.317448283338</v>
      </c>
      <c r="D28" s="52">
        <f>IF(ISNUMBER('KN 2017'!D31),'KN 2017'!D31,"")</f>
        <v>21278.511458599354</v>
      </c>
      <c r="E28" s="52">
        <f>IF(ISNUMBER('KN 2017'!E31),'KN 2017'!E31,"")</f>
        <v>20593.38762428048</v>
      </c>
      <c r="F28" s="52">
        <f>IF(ISNUMBER('KN 2017'!F31),'KN 2017'!F31,"")</f>
        <v>20651.530429023558</v>
      </c>
      <c r="G28" s="52">
        <f>IF(ISNUMBER('KN 2017'!G31),'KN 2017'!G31,"")</f>
        <v>20467.966863905327</v>
      </c>
      <c r="H28" s="52">
        <f>IF(ISNUMBER('KN 2017'!H31),'KN 2017'!H31,"")</f>
        <v>20136.215115930681</v>
      </c>
      <c r="I28" s="52">
        <f>IF(ISNUMBER('KN 2017'!I31),'KN 2017'!I31,"")</f>
        <v>21511.232349165599</v>
      </c>
      <c r="J28" s="52">
        <f>IF(ISNUMBER('KN 2017'!J31),'KN 2017'!J31,"")</f>
        <v>22341.435570798629</v>
      </c>
      <c r="K28" s="52">
        <f>IF(ISNUMBER('KN 2017'!K31),'KN 2017'!K31,"")</f>
        <v>20128.563335621708</v>
      </c>
      <c r="L28" s="52">
        <f>IF(ISNUMBER('KN 2017'!L31),'KN 2017'!L31,"")</f>
        <v>19097.748398395273</v>
      </c>
      <c r="M28" s="52">
        <f>IF(ISNUMBER('KN 2017'!M31),'KN 2017'!M31,"")</f>
        <v>21571.862773511086</v>
      </c>
      <c r="N28" s="52">
        <f>IF(ISNUMBER('KN 2017'!N31),'KN 2017'!N31,"")</f>
        <v>21661.910204081636</v>
      </c>
      <c r="O28" s="52">
        <f>IF(ISNUMBER('KN 2017'!O31),'KN 2017'!O31,"")</f>
        <v>21883.223651968667</v>
      </c>
      <c r="P28" s="46">
        <f>IF(ISNUMBER('KN 2017'!P31),'KN 2017'!P31,"")</f>
        <v>21430.930435906161</v>
      </c>
    </row>
    <row r="29" spans="1:16" x14ac:dyDescent="0.25">
      <c r="A29" s="42" t="s">
        <v>52</v>
      </c>
      <c r="B29" s="38">
        <f>IF(ISNUMBER('KN 2017'!R31),'KN 2017'!R31,"")</f>
        <v>0</v>
      </c>
      <c r="C29" s="38">
        <f>IF(ISNUMBER('KN 2017'!S31),'KN 2017'!S31,"")</f>
        <v>0</v>
      </c>
      <c r="D29" s="38" t="str">
        <f>IF(ISNUMBER('KN 2017'!T31),'KN 2017'!T31,"")</f>
        <v/>
      </c>
      <c r="E29" s="38">
        <f>IF(ISNUMBER('KN 2017'!U31),'KN 2017'!U31,"")</f>
        <v>250</v>
      </c>
      <c r="F29" s="38">
        <f>IF(ISNUMBER('KN 2017'!V31),'KN 2017'!V31,"")</f>
        <v>0</v>
      </c>
      <c r="G29" s="38">
        <f>IF(ISNUMBER('KN 2017'!W31),'KN 2017'!W31,"")</f>
        <v>206</v>
      </c>
      <c r="H29" s="38">
        <f>IF(ISNUMBER('KN 2017'!X31),'KN 2017'!X31,"")</f>
        <v>0</v>
      </c>
      <c r="I29" s="38">
        <f>IF(ISNUMBER('KN 2017'!Y31),'KN 2017'!Y31,"")</f>
        <v>81.7</v>
      </c>
      <c r="J29" s="38">
        <f>IF(ISNUMBER('KN 2017'!Z31),'KN 2017'!Z31,"")</f>
        <v>89</v>
      </c>
      <c r="K29" s="38">
        <f>IF(ISNUMBER('KN 2017'!AA31),'KN 2017'!AA31,"")</f>
        <v>115</v>
      </c>
      <c r="L29" s="38">
        <f>IF(ISNUMBER('KN 2017'!AB31),'KN 2017'!AB31,"")</f>
        <v>0</v>
      </c>
      <c r="M29" s="38">
        <f>IF(ISNUMBER('KN 2017'!AC31),'KN 2017'!AC31,"")</f>
        <v>0</v>
      </c>
      <c r="N29" s="38">
        <f>IF(ISNUMBER('KN 2017'!AD31),'KN 2017'!AD31,"")</f>
        <v>0</v>
      </c>
      <c r="O29" s="38">
        <f>IF(ISNUMBER('KN 2017'!AE31),'KN 2017'!AE31,"")</f>
        <v>325</v>
      </c>
      <c r="P29" s="47">
        <f>IF(ISNUMBER('KN 2017'!AF31),'KN 2017'!AF31,"")</f>
        <v>177.78333333333333</v>
      </c>
    </row>
    <row r="30" spans="1:16" x14ac:dyDescent="0.25">
      <c r="A30" s="43" t="s">
        <v>25</v>
      </c>
      <c r="B30" s="37">
        <f>IF(ISNUMBER('KN 2017'!BN31),'KN 2017'!BN31,"")</f>
        <v>18.2</v>
      </c>
      <c r="C30" s="37">
        <f>IF(ISNUMBER('KN 2017'!BO31),'KN 2017'!BO31,"")</f>
        <v>20.906461763141905</v>
      </c>
      <c r="D30" s="37">
        <f>IF(ISNUMBER('KN 2017'!BP31),'KN 2017'!BP31,"")</f>
        <v>21.329480917360005</v>
      </c>
      <c r="E30" s="37">
        <f>IF(ISNUMBER('KN 2017'!BQ31),'KN 2017'!BQ31,"")</f>
        <v>22.05</v>
      </c>
      <c r="F30" s="37">
        <f>IF(ISNUMBER('KN 2017'!BR31),'KN 2017'!BR31,"")</f>
        <v>18.22</v>
      </c>
      <c r="G30" s="37">
        <f>IF(ISNUMBER('KN 2017'!BS31),'KN 2017'!BS31,"")</f>
        <v>23.66</v>
      </c>
      <c r="H30" s="37">
        <f>IF(ISNUMBER('KN 2017'!BT31),'KN 2017'!BT31,"")</f>
        <v>24.194809610017902</v>
      </c>
      <c r="I30" s="37">
        <f>IF(ISNUMBER('KN 2017'!BU31),'KN 2017'!BU31,"")</f>
        <v>21.28</v>
      </c>
      <c r="J30" s="37">
        <f>IF(ISNUMBER('KN 2017'!BV31),'KN 2017'!BV31,"")</f>
        <v>20.41</v>
      </c>
      <c r="K30" s="37">
        <f>IF(ISNUMBER('KN 2017'!BW31),'KN 2017'!BW31,"")</f>
        <v>22.51</v>
      </c>
      <c r="L30" s="37">
        <f>IF(ISNUMBER('KN 2017'!BX31),'KN 2017'!BX31,"")</f>
        <v>24.373317379599161</v>
      </c>
      <c r="M30" s="37">
        <f>IF(ISNUMBER('KN 2017'!BY31),'KN 2017'!BY31,"")</f>
        <v>22.66</v>
      </c>
      <c r="N30" s="37">
        <f>IF(ISNUMBER('KN 2017'!BZ31),'KN 2017'!BZ31,"")</f>
        <v>17.5</v>
      </c>
      <c r="O30" s="37">
        <f>IF(ISNUMBER('KN 2017'!CA31),'KN 2017'!CA31,"")</f>
        <v>18.670000000000002</v>
      </c>
      <c r="P30" s="48">
        <f>IF(ISNUMBER('KN 2017'!CB31),'KN 2017'!CB31,"")</f>
        <v>21.140290690722786</v>
      </c>
    </row>
    <row r="31" spans="1:16" x14ac:dyDescent="0.25">
      <c r="A31" s="42" t="s">
        <v>26</v>
      </c>
      <c r="B31" s="3">
        <f>IF(ISNUMBER('KN 2017'!CD31),'KN 2017'!CD31,"")</f>
        <v>27980</v>
      </c>
      <c r="C31" s="3">
        <f>IF(ISNUMBER('KN 2017'!CE31),'KN 2017'!CE31,"")</f>
        <v>27660</v>
      </c>
      <c r="D31" s="3">
        <f>IF(ISNUMBER('KN 2017'!CF31),'KN 2017'!CF31,"")</f>
        <v>28269</v>
      </c>
      <c r="E31" s="3">
        <f>IF(ISNUMBER('KN 2017'!CG31),'KN 2017'!CG31,"")</f>
        <v>29023</v>
      </c>
      <c r="F31" s="3">
        <f>IF(ISNUMBER('KN 2017'!CH31),'KN 2017'!CH31,"")</f>
        <v>26900</v>
      </c>
      <c r="G31" s="3">
        <f>IF(ISNUMBER('KN 2017'!CI31),'KN 2017'!CI31,"")</f>
        <v>26087</v>
      </c>
      <c r="H31" s="3">
        <f>IF(ISNUMBER('KN 2017'!CJ31),'KN 2017'!CJ31,"")</f>
        <v>29370</v>
      </c>
      <c r="I31" s="3">
        <f>IF(ISNUMBER('KN 2017'!CK31),'KN 2017'!CK31,"")</f>
        <v>26950</v>
      </c>
      <c r="J31" s="3">
        <f>IF(ISNUMBER('KN 2017'!CL31),'KN 2017'!CL31,"")</f>
        <v>25634</v>
      </c>
      <c r="K31" s="3">
        <f>IF(ISNUMBER('KN 2017'!CM31),'KN 2017'!CM31,"")</f>
        <v>26470</v>
      </c>
      <c r="L31" s="3">
        <f>IF(ISNUMBER('KN 2017'!CN31),'KN 2017'!CN31,"")</f>
        <v>26865</v>
      </c>
      <c r="M31" s="3">
        <f>IF(ISNUMBER('KN 2017'!CO31),'KN 2017'!CO31,"")</f>
        <v>29073</v>
      </c>
      <c r="N31" s="3">
        <f>IF(ISNUMBER('KN 2017'!CP31),'KN 2017'!CP31,"")</f>
        <v>25501</v>
      </c>
      <c r="O31" s="3">
        <f>IF(ISNUMBER('KN 2017'!CQ31),'KN 2017'!CQ31,"")</f>
        <v>28280</v>
      </c>
      <c r="P31" s="49">
        <f>IF(ISNUMBER('KN 2017'!CR31),'KN 2017'!CR31,"")</f>
        <v>27433</v>
      </c>
    </row>
    <row r="32" spans="1:16" x14ac:dyDescent="0.25">
      <c r="A32" s="43" t="s">
        <v>27</v>
      </c>
      <c r="B32" s="37">
        <f>IF(ISNUMBER('KN 2017'!CT31),'KN 2017'!CT31,"")</f>
        <v>32.5</v>
      </c>
      <c r="C32" s="37">
        <f>IF(ISNUMBER('KN 2017'!CU31),'KN 2017'!CU31,"")</f>
        <v>28.928016</v>
      </c>
      <c r="D32" s="37">
        <f>IF(ISNUMBER('KN 2017'!CV31),'KN 2017'!CV31,"")</f>
        <v>36.444377473196006</v>
      </c>
      <c r="E32" s="37">
        <f>IF(ISNUMBER('KN 2017'!CW31),'KN 2017'!CW31,"")</f>
        <v>41.6</v>
      </c>
      <c r="F32" s="37">
        <f>IF(ISNUMBER('KN 2017'!CX31),'KN 2017'!CX31,"")</f>
        <v>62.561</v>
      </c>
      <c r="G32" s="37">
        <f>IF(ISNUMBER('KN 2017'!CY31),'KN 2017'!CY31,"")</f>
        <v>26.25</v>
      </c>
      <c r="H32" s="37">
        <f>IF(ISNUMBER('KN 2017'!CZ31),'KN 2017'!CZ31,"")</f>
        <v>40.916035932155999</v>
      </c>
      <c r="I32" s="37">
        <f>IF(ISNUMBER('KN 2017'!DA31),'KN 2017'!DA31,"")</f>
        <v>31.16</v>
      </c>
      <c r="J32" s="37">
        <f>IF(ISNUMBER('KN 2017'!DB31),'KN 2017'!DB31,"")</f>
        <v>30</v>
      </c>
      <c r="K32" s="37">
        <f>IF(ISNUMBER('KN 2017'!DC31),'KN 2017'!DC31,"")</f>
        <v>31.54</v>
      </c>
      <c r="L32" s="37">
        <f>IF(ISNUMBER('KN 2017'!DD31),'KN 2017'!DD31,"")</f>
        <v>36.090000000000003</v>
      </c>
      <c r="M32" s="37">
        <f>IF(ISNUMBER('KN 2017'!DE31),'KN 2017'!DE31,"")</f>
        <v>32.159999999999997</v>
      </c>
      <c r="N32" s="37">
        <f>IF(ISNUMBER('KN 2017'!DF31),'KN 2017'!DF31,"")</f>
        <v>49</v>
      </c>
      <c r="O32" s="37">
        <f>IF(ISNUMBER('KN 2017'!DG31),'KN 2017'!DG31,"")</f>
        <v>54.1</v>
      </c>
      <c r="P32" s="48">
        <f>IF(ISNUMBER('KN 2017'!DH31),'KN 2017'!DH31,"")</f>
        <v>38.089244957525146</v>
      </c>
    </row>
    <row r="33" spans="1:16" ht="15.75" thickBot="1" x14ac:dyDescent="0.3">
      <c r="A33" s="44" t="s">
        <v>28</v>
      </c>
      <c r="B33" s="40">
        <f>IF(ISNUMBER('KN 2017'!DJ31),'KN 2017'!DJ31,"")</f>
        <v>18630</v>
      </c>
      <c r="C33" s="40">
        <f>IF(ISNUMBER('KN 2017'!DK31),'KN 2017'!DK31,"")</f>
        <v>18094.2</v>
      </c>
      <c r="D33" s="40">
        <f>IF(ISNUMBER('KN 2017'!DL31),'KN 2017'!DL31,"")</f>
        <v>16322</v>
      </c>
      <c r="E33" s="40">
        <f>IF(ISNUMBER('KN 2017'!DM31),'KN 2017'!DM31,"")</f>
        <v>16635</v>
      </c>
      <c r="F33" s="40">
        <f>IF(ISNUMBER('KN 2017'!DN31),'KN 2017'!DN31,"")</f>
        <v>15300</v>
      </c>
      <c r="G33" s="40">
        <f>IF(ISNUMBER('KN 2017'!DO31),'KN 2017'!DO31,"")</f>
        <v>15831</v>
      </c>
      <c r="H33" s="40">
        <f>IF(ISNUMBER('KN 2017'!DP31),'KN 2017'!DP31,"")</f>
        <v>18990</v>
      </c>
      <c r="I33" s="40">
        <f>IF(ISNUMBER('KN 2017'!DQ31),'KN 2017'!DQ31,"")</f>
        <v>16395</v>
      </c>
      <c r="J33" s="40">
        <f>IF(ISNUMBER('KN 2017'!DR31),'KN 2017'!DR31,"")</f>
        <v>18175</v>
      </c>
      <c r="K33" s="40">
        <f>IF(ISNUMBER('KN 2017'!DS31),'KN 2017'!DS31,"")</f>
        <v>15816</v>
      </c>
      <c r="L33" s="40">
        <f>IF(ISNUMBER('KN 2017'!DT31),'KN 2017'!DT31,"")</f>
        <v>17657</v>
      </c>
      <c r="M33" s="40">
        <f>IF(ISNUMBER('KN 2017'!DU31),'KN 2017'!DU31,"")</f>
        <v>16551</v>
      </c>
      <c r="N33" s="40">
        <f>IF(ISNUMBER('KN 2017'!DV31),'KN 2017'!DV31,"")</f>
        <v>17050</v>
      </c>
      <c r="O33" s="40">
        <f>IF(ISNUMBER('KN 2017'!DW31),'KN 2017'!DW31,"")</f>
        <v>16710</v>
      </c>
      <c r="P33" s="50">
        <f>IF(ISNUMBER('KN 2017'!DX31),'KN 2017'!DX31,"")</f>
        <v>17011.157142857144</v>
      </c>
    </row>
    <row r="34" spans="1:16" ht="19.5" thickBot="1" x14ac:dyDescent="0.3">
      <c r="A34" s="98" t="str">
        <f>'KN 2017'!A32</f>
        <v>26-51-H/01 Elektrikář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x14ac:dyDescent="0.25">
      <c r="A35" s="51" t="s">
        <v>51</v>
      </c>
      <c r="B35" s="52">
        <f>IF(ISNUMBER('KN 2017'!B32),'KN 2017'!B32,"")</f>
        <v>24533.007303906001</v>
      </c>
      <c r="C35" s="52">
        <f>IF(ISNUMBER('KN 2017'!C32),'KN 2017'!C32,"")</f>
        <v>25489.97587322857</v>
      </c>
      <c r="D35" s="52">
        <f>IF(ISNUMBER('KN 2017'!D32),'KN 2017'!D32,"")</f>
        <v>24706.297763087594</v>
      </c>
      <c r="E35" s="52">
        <f>IF(ISNUMBER('KN 2017'!E32),'KN 2017'!E32,"")</f>
        <v>22468.572913007843</v>
      </c>
      <c r="F35" s="52">
        <f>IF(ISNUMBER('KN 2017'!F32),'KN 2017'!F32,"")</f>
        <v>21667.672293106421</v>
      </c>
      <c r="G35" s="52">
        <f>IF(ISNUMBER('KN 2017'!G32),'KN 2017'!G32,"")</f>
        <v>21582.670606354892</v>
      </c>
      <c r="H35" s="52">
        <f>IF(ISNUMBER('KN 2017'!H32),'KN 2017'!H32,"")</f>
        <v>24618.586862264005</v>
      </c>
      <c r="I35" s="52">
        <f>IF(ISNUMBER('KN 2017'!I32),'KN 2017'!I32,"")</f>
        <v>23613.077931485743</v>
      </c>
      <c r="J35" s="52">
        <f>IF(ISNUMBER('KN 2017'!J32),'KN 2017'!J32,"")</f>
        <v>24897.965616045847</v>
      </c>
      <c r="K35" s="52">
        <f>IF(ISNUMBER('KN 2017'!K32),'KN 2017'!K32,"")</f>
        <v>22606.81989069136</v>
      </c>
      <c r="L35" s="52">
        <f>IF(ISNUMBER('KN 2017'!L32),'KN 2017'!L32,"")</f>
        <v>20303.324440856159</v>
      </c>
      <c r="M35" s="52">
        <f>IF(ISNUMBER('KN 2017'!M32),'KN 2017'!M32,"")</f>
        <v>22916.084996169848</v>
      </c>
      <c r="N35" s="52">
        <f>IF(ISNUMBER('KN 2017'!N32),'KN 2017'!N32,"")</f>
        <v>23301.260204081635</v>
      </c>
      <c r="O35" s="52">
        <f>IF(ISNUMBER('KN 2017'!O32),'KN 2017'!O32,"")</f>
        <v>22825.342740360833</v>
      </c>
      <c r="P35" s="46">
        <f>IF(ISNUMBER('KN 2017'!P32),'KN 2017'!P32,"")</f>
        <v>23252.189959617626</v>
      </c>
    </row>
    <row r="36" spans="1:16" x14ac:dyDescent="0.25">
      <c r="A36" s="42" t="s">
        <v>52</v>
      </c>
      <c r="B36" s="38">
        <f>IF(ISNUMBER('KN 2017'!R32),'KN 2017'!R32,"")</f>
        <v>0</v>
      </c>
      <c r="C36" s="38">
        <f>IF(ISNUMBER('KN 2017'!S32),'KN 2017'!S32,"")</f>
        <v>0</v>
      </c>
      <c r="D36" s="38" t="str">
        <f>IF(ISNUMBER('KN 2017'!T32),'KN 2017'!T32,"")</f>
        <v/>
      </c>
      <c r="E36" s="38">
        <f>IF(ISNUMBER('KN 2017'!U32),'KN 2017'!U32,"")</f>
        <v>250</v>
      </c>
      <c r="F36" s="38">
        <f>IF(ISNUMBER('KN 2017'!V32),'KN 2017'!V32,"")</f>
        <v>0</v>
      </c>
      <c r="G36" s="38">
        <f>IF(ISNUMBER('KN 2017'!W32),'KN 2017'!W32,"")</f>
        <v>211</v>
      </c>
      <c r="H36" s="38">
        <f>IF(ISNUMBER('KN 2017'!X32),'KN 2017'!X32,"")</f>
        <v>0</v>
      </c>
      <c r="I36" s="38">
        <f>IF(ISNUMBER('KN 2017'!Y32),'KN 2017'!Y32,"")</f>
        <v>89.7</v>
      </c>
      <c r="J36" s="38">
        <f>IF(ISNUMBER('KN 2017'!Z32),'KN 2017'!Z32,"")</f>
        <v>100</v>
      </c>
      <c r="K36" s="38">
        <f>IF(ISNUMBER('KN 2017'!AA32),'KN 2017'!AA32,"")</f>
        <v>129</v>
      </c>
      <c r="L36" s="38">
        <f>IF(ISNUMBER('KN 2017'!AB32),'KN 2017'!AB32,"")</f>
        <v>0</v>
      </c>
      <c r="M36" s="38">
        <f>IF(ISNUMBER('KN 2017'!AC32),'KN 2017'!AC32,"")</f>
        <v>0</v>
      </c>
      <c r="N36" s="38">
        <f>IF(ISNUMBER('KN 2017'!AD32),'KN 2017'!AD32,"")</f>
        <v>0</v>
      </c>
      <c r="O36" s="38">
        <f>IF(ISNUMBER('KN 2017'!AE32),'KN 2017'!AE32,"")</f>
        <v>325</v>
      </c>
      <c r="P36" s="47">
        <f>IF(ISNUMBER('KN 2017'!AF32),'KN 2017'!AF32,"")</f>
        <v>184.11666666666667</v>
      </c>
    </row>
    <row r="37" spans="1:16" x14ac:dyDescent="0.25">
      <c r="A37" s="43" t="s">
        <v>25</v>
      </c>
      <c r="B37" s="37">
        <f>IF(ISNUMBER('KN 2017'!BN32),'KN 2017'!BN32,"")</f>
        <v>18.8</v>
      </c>
      <c r="C37" s="37">
        <f>IF(ISNUMBER('KN 2017'!BO32),'KN 2017'!BO32,"")</f>
        <v>17.253650225375811</v>
      </c>
      <c r="D37" s="37">
        <f>IF(ISNUMBER('KN 2017'!BP32),'KN 2017'!BP32,"")</f>
        <v>17.035158962080004</v>
      </c>
      <c r="E37" s="37">
        <f>IF(ISNUMBER('KN 2017'!BQ32),'KN 2017'!BQ32,"")</f>
        <v>19.71</v>
      </c>
      <c r="F37" s="37">
        <f>IF(ISNUMBER('KN 2017'!BR32),'KN 2017'!BR32,"")</f>
        <v>17.23</v>
      </c>
      <c r="G37" s="37">
        <f>IF(ISNUMBER('KN 2017'!BS32),'KN 2017'!BS32,"")</f>
        <v>20.23</v>
      </c>
      <c r="H37" s="37">
        <f>IF(ISNUMBER('KN 2017'!BT32),'KN 2017'!BT32,"")</f>
        <v>18.501630053092466</v>
      </c>
      <c r="I37" s="37">
        <f>IF(ISNUMBER('KN 2017'!BU32),'KN 2017'!BU32,"")</f>
        <v>17.649999999999999</v>
      </c>
      <c r="J37" s="37">
        <f>IF(ISNUMBER('KN 2017'!BV32),'KN 2017'!BV32,"")</f>
        <v>17.45</v>
      </c>
      <c r="K37" s="37">
        <f>IF(ISNUMBER('KN 2017'!BW32),'KN 2017'!BW32,"")</f>
        <v>17.629000000000001</v>
      </c>
      <c r="L37" s="37">
        <f>IF(ISNUMBER('KN 2017'!BX32),'KN 2017'!BX32,"")</f>
        <v>21.384374999999999</v>
      </c>
      <c r="M37" s="37">
        <f>IF(ISNUMBER('KN 2017'!BY32),'KN 2017'!BY32,"")</f>
        <v>19.850000000000001</v>
      </c>
      <c r="N37" s="37">
        <f>IF(ISNUMBER('KN 2017'!BZ32),'KN 2017'!BZ32,"")</f>
        <v>16</v>
      </c>
      <c r="O37" s="37">
        <f>IF(ISNUMBER('KN 2017'!CA32),'KN 2017'!CA32,"")</f>
        <v>17.75</v>
      </c>
      <c r="P37" s="48">
        <f>IF(ISNUMBER('KN 2017'!CB32),'KN 2017'!CB32,"")</f>
        <v>18.319558160039161</v>
      </c>
    </row>
    <row r="38" spans="1:16" x14ac:dyDescent="0.25">
      <c r="A38" s="42" t="s">
        <v>26</v>
      </c>
      <c r="B38" s="3">
        <f>IF(ISNUMBER('KN 2017'!CD32),'KN 2017'!CD32,"")</f>
        <v>27980</v>
      </c>
      <c r="C38" s="3">
        <f>IF(ISNUMBER('KN 2017'!CE32),'KN 2017'!CE32,"")</f>
        <v>27660</v>
      </c>
      <c r="D38" s="3">
        <f>IF(ISNUMBER('KN 2017'!CF32),'KN 2017'!CF32,"")</f>
        <v>28269</v>
      </c>
      <c r="E38" s="3">
        <f>IF(ISNUMBER('KN 2017'!CG32),'KN 2017'!CG32,"")</f>
        <v>29023</v>
      </c>
      <c r="F38" s="3">
        <f>IF(ISNUMBER('KN 2017'!CH32),'KN 2017'!CH32,"")</f>
        <v>26900</v>
      </c>
      <c r="G38" s="3">
        <f>IF(ISNUMBER('KN 2017'!CI32),'KN 2017'!CI32,"")</f>
        <v>26087</v>
      </c>
      <c r="H38" s="3">
        <f>IF(ISNUMBER('KN 2017'!CJ32),'KN 2017'!CJ32,"")</f>
        <v>29370</v>
      </c>
      <c r="I38" s="3">
        <f>IF(ISNUMBER('KN 2017'!CK32),'KN 2017'!CK32,"")</f>
        <v>26950</v>
      </c>
      <c r="J38" s="3">
        <f>IF(ISNUMBER('KN 2017'!CL32),'KN 2017'!CL32,"")</f>
        <v>25634</v>
      </c>
      <c r="K38" s="3">
        <f>IF(ISNUMBER('KN 2017'!CM32),'KN 2017'!CM32,"")</f>
        <v>26470</v>
      </c>
      <c r="L38" s="3">
        <f>IF(ISNUMBER('KN 2017'!CN32),'KN 2017'!CN32,"")</f>
        <v>26865</v>
      </c>
      <c r="M38" s="3">
        <f>IF(ISNUMBER('KN 2017'!CO32),'KN 2017'!CO32,"")</f>
        <v>29073</v>
      </c>
      <c r="N38" s="3">
        <f>IF(ISNUMBER('KN 2017'!CP32),'KN 2017'!CP32,"")</f>
        <v>25501</v>
      </c>
      <c r="O38" s="3">
        <f>IF(ISNUMBER('KN 2017'!CQ32),'KN 2017'!CQ32,"")</f>
        <v>28280</v>
      </c>
      <c r="P38" s="49">
        <f>IF(ISNUMBER('KN 2017'!CR32),'KN 2017'!CR32,"")</f>
        <v>27433</v>
      </c>
    </row>
    <row r="39" spans="1:16" x14ac:dyDescent="0.25">
      <c r="A39" s="43" t="s">
        <v>27</v>
      </c>
      <c r="B39" s="37">
        <f>IF(ISNUMBER('KN 2017'!CT32),'KN 2017'!CT32,"")</f>
        <v>33.5</v>
      </c>
      <c r="C39" s="37">
        <f>IF(ISNUMBER('KN 2017'!CU32),'KN 2017'!CU32,"")</f>
        <v>34.728042000000002</v>
      </c>
      <c r="D39" s="37">
        <f>IF(ISNUMBER('KN 2017'!CV32),'KN 2017'!CV32,"")</f>
        <v>40.865498674862408</v>
      </c>
      <c r="E39" s="37">
        <f>IF(ISNUMBER('KN 2017'!CW32),'KN 2017'!CW32,"")</f>
        <v>41.6</v>
      </c>
      <c r="F39" s="37">
        <f>IF(ISNUMBER('KN 2017'!CX32),'KN 2017'!CX32,"")</f>
        <v>62.6</v>
      </c>
      <c r="G39" s="37">
        <f>IF(ISNUMBER('KN 2017'!CY32),'KN 2017'!CY32,"")</f>
        <v>31.1</v>
      </c>
      <c r="H39" s="37">
        <f>IF(ISNUMBER('KN 2017'!CZ32),'KN 2017'!CZ32,"")</f>
        <v>40.916035932155999</v>
      </c>
      <c r="I39" s="37">
        <f>IF(ISNUMBER('KN 2017'!DA32),'KN 2017'!DA32,"")</f>
        <v>37.19</v>
      </c>
      <c r="J39" s="37">
        <f>IF(ISNUMBER('KN 2017'!DB32),'KN 2017'!DB32,"")</f>
        <v>30</v>
      </c>
      <c r="K39" s="37">
        <f>IF(ISNUMBER('KN 2017'!DC32),'KN 2017'!DC32,"")</f>
        <v>41.36</v>
      </c>
      <c r="L39" s="37">
        <f>IF(ISNUMBER('KN 2017'!DD32),'KN 2017'!DD32,"")</f>
        <v>40.53</v>
      </c>
      <c r="M39" s="37">
        <f>IF(ISNUMBER('KN 2017'!DE32),'KN 2017'!DE32,"")</f>
        <v>37.19</v>
      </c>
      <c r="N39" s="37">
        <f>IF(ISNUMBER('KN 2017'!DF32),'KN 2017'!DF32,"")</f>
        <v>49</v>
      </c>
      <c r="O39" s="37">
        <f>IF(ISNUMBER('KN 2017'!DG32),'KN 2017'!DG32,"")</f>
        <v>54.1</v>
      </c>
      <c r="P39" s="48">
        <f>IF(ISNUMBER('KN 2017'!DH32),'KN 2017'!DH32,"")</f>
        <v>41.048541186215608</v>
      </c>
    </row>
    <row r="40" spans="1:16" ht="15.75" thickBot="1" x14ac:dyDescent="0.3">
      <c r="A40" s="44" t="s">
        <v>28</v>
      </c>
      <c r="B40" s="40">
        <f>IF(ISNUMBER('KN 2017'!DJ32),'KN 2017'!DJ32,"")</f>
        <v>18630</v>
      </c>
      <c r="C40" s="40">
        <f>IF(ISNUMBER('KN 2017'!DK32),'KN 2017'!DK32,"")</f>
        <v>18094.2</v>
      </c>
      <c r="D40" s="40">
        <f>IF(ISNUMBER('KN 2017'!DL32),'KN 2017'!DL32,"")</f>
        <v>16322</v>
      </c>
      <c r="E40" s="40">
        <f>IF(ISNUMBER('KN 2017'!DM32),'KN 2017'!DM32,"")</f>
        <v>16635</v>
      </c>
      <c r="F40" s="40">
        <f>IF(ISNUMBER('KN 2017'!DN32),'KN 2017'!DN32,"")</f>
        <v>15300</v>
      </c>
      <c r="G40" s="40">
        <f>IF(ISNUMBER('KN 2017'!DO32),'KN 2017'!DO32,"")</f>
        <v>15831</v>
      </c>
      <c r="H40" s="40">
        <f>IF(ISNUMBER('KN 2017'!DP32),'KN 2017'!DP32,"")</f>
        <v>18990</v>
      </c>
      <c r="I40" s="40">
        <f>IF(ISNUMBER('KN 2017'!DQ32),'KN 2017'!DQ32,"")</f>
        <v>16395</v>
      </c>
      <c r="J40" s="40">
        <f>IF(ISNUMBER('KN 2017'!DR32),'KN 2017'!DR32,"")</f>
        <v>18175</v>
      </c>
      <c r="K40" s="40">
        <f>IF(ISNUMBER('KN 2017'!DS32),'KN 2017'!DS32,"")</f>
        <v>15816</v>
      </c>
      <c r="L40" s="40">
        <f>IF(ISNUMBER('KN 2017'!DT32),'KN 2017'!DT32,"")</f>
        <v>17657</v>
      </c>
      <c r="M40" s="40">
        <f>IF(ISNUMBER('KN 2017'!DU32),'KN 2017'!DU32,"")</f>
        <v>16551</v>
      </c>
      <c r="N40" s="40">
        <f>IF(ISNUMBER('KN 2017'!DV32),'KN 2017'!DV32,"")</f>
        <v>17050</v>
      </c>
      <c r="O40" s="40">
        <f>IF(ISNUMBER('KN 2017'!DW32),'KN 2017'!DW32,"")</f>
        <v>16710</v>
      </c>
      <c r="P40" s="50">
        <f>IF(ISNUMBER('KN 2017'!DX32),'KN 2017'!DX32,"")</f>
        <v>17011.157142857144</v>
      </c>
    </row>
  </sheetData>
  <mergeCells count="8">
    <mergeCell ref="A1:P1"/>
    <mergeCell ref="A2:P2"/>
    <mergeCell ref="A3:P3"/>
    <mergeCell ref="A34:P34"/>
    <mergeCell ref="A6:P6"/>
    <mergeCell ref="A13:P13"/>
    <mergeCell ref="A20:P20"/>
    <mergeCell ref="A27:P2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3"/>
  <sheetViews>
    <sheetView zoomScaleNormal="100" workbookViewId="0">
      <selection activeCell="A3" sqref="A3:P3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6" t="str">
        <f>'Tabulka č. 1'!A1:P1</f>
        <v>Krajské normativy a ukazatele pro stanovení krajských normativů v roce 2017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tr">
        <f>'KN 2017'!A33</f>
        <v>66-51-H/01 Prodavač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51</v>
      </c>
      <c r="B7" s="52">
        <f>IF(ISNUMBER('KN 2017'!B33),'KN 2017'!B33,"")</f>
        <v>22187.899159663866</v>
      </c>
      <c r="C7" s="52">
        <f>IF(ISNUMBER('KN 2017'!C33),'KN 2017'!C33,"")</f>
        <v>19552.124018784056</v>
      </c>
      <c r="D7" s="52">
        <f>IF(ISNUMBER('KN 2017'!D33),'KN 2017'!D33,"")</f>
        <v>19341.577828297835</v>
      </c>
      <c r="E7" s="52">
        <f>IF(ISNUMBER('KN 2017'!E33),'KN 2017'!E33,"")</f>
        <v>18397.776747364311</v>
      </c>
      <c r="F7" s="52">
        <f>IF(ISNUMBER('KN 2017'!F33),'KN 2017'!F33,"")</f>
        <v>32515.518682383219</v>
      </c>
      <c r="G7" s="52">
        <f>IF(ISNUMBER('KN 2017'!G33),'KN 2017'!G33,"")</f>
        <v>18261.312287041579</v>
      </c>
      <c r="H7" s="52">
        <f>IF(ISNUMBER('KN 2017'!H33),'KN 2017'!H33,"")</f>
        <v>22851.568599763457</v>
      </c>
      <c r="I7" s="52">
        <f>IF(ISNUMBER('KN 2017'!I33),'KN 2017'!I33,"")</f>
        <v>18304.443594773416</v>
      </c>
      <c r="J7" s="52">
        <f>IF(ISNUMBER('KN 2017'!J33),'KN 2017'!J33,"")</f>
        <v>19499.104405179452</v>
      </c>
      <c r="K7" s="52">
        <f>IF(ISNUMBER('KN 2017'!K33),'KN 2017'!K33,"")</f>
        <v>18117.398075586974</v>
      </c>
      <c r="L7" s="52">
        <f>IF(ISNUMBER('KN 2017'!L33),'KN 2017'!L33,"")</f>
        <v>18308.567846629987</v>
      </c>
      <c r="M7" s="52">
        <f>IF(ISNUMBER('KN 2017'!M33),'KN 2017'!M33,"")</f>
        <v>18933.398663591212</v>
      </c>
      <c r="N7" s="52">
        <f>IF(ISNUMBER('KN 2017'!N33),'KN 2017'!N33,"")</f>
        <v>42427.010204081635</v>
      </c>
      <c r="O7" s="52">
        <f>IF(ISNUMBER('KN 2017'!O33),'KN 2017'!O33,"")</f>
        <v>19259.173442262436</v>
      </c>
      <c r="P7" s="46">
        <f>IF(ISNUMBER('KN 2017'!P33),'KN 2017'!P33,"")</f>
        <v>21996.919539671675</v>
      </c>
    </row>
    <row r="8" spans="1:31" s="39" customFormat="1" x14ac:dyDescent="0.25">
      <c r="A8" s="42" t="s">
        <v>52</v>
      </c>
      <c r="B8" s="38">
        <f>IF(ISNUMBER('KN 2017'!R33),'KN 2017'!R33,"")</f>
        <v>0</v>
      </c>
      <c r="C8" s="38">
        <f>IF(ISNUMBER('KN 2017'!S33),'KN 2017'!S33,"")</f>
        <v>0</v>
      </c>
      <c r="D8" s="38" t="str">
        <f>IF(ISNUMBER('KN 2017'!T33),'KN 2017'!T33,"")</f>
        <v/>
      </c>
      <c r="E8" s="38">
        <f>IF(ISNUMBER('KN 2017'!U33),'KN 2017'!U33,"")</f>
        <v>250</v>
      </c>
      <c r="F8" s="38">
        <f>IF(ISNUMBER('KN 2017'!V33),'KN 2017'!V33,"")</f>
        <v>0</v>
      </c>
      <c r="G8" s="38">
        <f>IF(ISNUMBER('KN 2017'!W33),'KN 2017'!W33,"")</f>
        <v>197</v>
      </c>
      <c r="H8" s="38">
        <f>IF(ISNUMBER('KN 2017'!X33),'KN 2017'!X33,"")</f>
        <v>0</v>
      </c>
      <c r="I8" s="38">
        <f>IF(ISNUMBER('KN 2017'!Y33),'KN 2017'!Y33,"")</f>
        <v>69.599999999999994</v>
      </c>
      <c r="J8" s="38">
        <f>IF(ISNUMBER('KN 2017'!Z33),'KN 2017'!Z33,"")</f>
        <v>78</v>
      </c>
      <c r="K8" s="38">
        <f>IF(ISNUMBER('KN 2017'!AA33),'KN 2017'!AA33,"")</f>
        <v>103</v>
      </c>
      <c r="L8" s="38">
        <f>IF(ISNUMBER('KN 2017'!AB33),'KN 2017'!AB33,"")</f>
        <v>0</v>
      </c>
      <c r="M8" s="38">
        <f>IF(ISNUMBER('KN 2017'!AC33),'KN 2017'!AC33,"")</f>
        <v>0</v>
      </c>
      <c r="N8" s="38">
        <f>IF(ISNUMBER('KN 2017'!AD33),'KN 2017'!AD33,"")</f>
        <v>0</v>
      </c>
      <c r="O8" s="38">
        <f>IF(ISNUMBER('KN 2017'!AE33),'KN 2017'!AE33,"")</f>
        <v>325</v>
      </c>
      <c r="P8" s="47">
        <f>IF(ISNUMBER('KN 2017'!AF33),'KN 2017'!AF33,"")</f>
        <v>170.43333333333334</v>
      </c>
    </row>
    <row r="9" spans="1:31" x14ac:dyDescent="0.25">
      <c r="A9" s="43" t="s">
        <v>25</v>
      </c>
      <c r="B9" s="37">
        <f>IF(ISNUMBER('KN 2017'!BN33),'KN 2017'!BN33,"")</f>
        <v>21.25</v>
      </c>
      <c r="C9" s="37">
        <f>IF(ISNUMBER('KN 2017'!BO33),'KN 2017'!BO33,"")</f>
        <v>21.007795718976585</v>
      </c>
      <c r="D9" s="37">
        <f>IF(ISNUMBER('KN 2017'!BP33),'KN 2017'!BP33,"")</f>
        <v>20.243210351840006</v>
      </c>
      <c r="E9" s="37">
        <f>IF(ISNUMBER('KN 2017'!BQ33),'KN 2017'!BQ33,"")</f>
        <v>25.61</v>
      </c>
      <c r="F9" s="37">
        <f>IF(ISNUMBER('KN 2017'!BR33),'KN 2017'!BR33,"")</f>
        <v>12.79</v>
      </c>
      <c r="G9" s="37">
        <f>IF(ISNUMBER('KN 2017'!BS33),'KN 2017'!BS33,"")</f>
        <v>21.59</v>
      </c>
      <c r="H9" s="37">
        <f>IF(ISNUMBER('KN 2017'!BT33),'KN 2017'!BT33,"")</f>
        <v>19.481463228289357</v>
      </c>
      <c r="I9" s="37">
        <f>IF(ISNUMBER('KN 2017'!BU33),'KN 2017'!BU33,"")</f>
        <v>21.28</v>
      </c>
      <c r="J9" s="37">
        <f>IF(ISNUMBER('KN 2017'!BV33),'KN 2017'!BV33,"")</f>
        <v>18.63</v>
      </c>
      <c r="K9" s="37">
        <f>IF(ISNUMBER('KN 2017'!BW33),'KN 2017'!BW33,"")</f>
        <v>21.146000000000001</v>
      </c>
      <c r="L9" s="37">
        <f>IF(ISNUMBER('KN 2017'!BX33),'KN 2017'!BX33,"")</f>
        <v>21.583760058522312</v>
      </c>
      <c r="M9" s="37">
        <f>IF(ISNUMBER('KN 2017'!BY33),'KN 2017'!BY33,"")</f>
        <v>22.23</v>
      </c>
      <c r="N9" s="37">
        <f>IF(ISNUMBER('KN 2017'!BZ33),'KN 2017'!BZ33,"")</f>
        <v>8</v>
      </c>
      <c r="O9" s="37">
        <f>IF(ISNUMBER('KN 2017'!CA33),'KN 2017'!CA33,"")</f>
        <v>21.82</v>
      </c>
      <c r="P9" s="48">
        <f>IF(ISNUMBER('KN 2017'!CB33),'KN 2017'!CB33,"")</f>
        <v>19.761587811259158</v>
      </c>
    </row>
    <row r="10" spans="1:31" s="39" customFormat="1" x14ac:dyDescent="0.25">
      <c r="A10" s="42" t="s">
        <v>26</v>
      </c>
      <c r="B10" s="3">
        <f>IF(ISNUMBER('KN 2017'!CD33),'KN 2017'!CD33,"")</f>
        <v>27980</v>
      </c>
      <c r="C10" s="3">
        <f>IF(ISNUMBER('KN 2017'!CE33),'KN 2017'!CE33,"")</f>
        <v>27660</v>
      </c>
      <c r="D10" s="3">
        <f>IF(ISNUMBER('KN 2017'!CF33),'KN 2017'!CF33,"")</f>
        <v>28269</v>
      </c>
      <c r="E10" s="3">
        <f>IF(ISNUMBER('KN 2017'!CG33),'KN 2017'!CG33,"")</f>
        <v>29023</v>
      </c>
      <c r="F10" s="3">
        <f>IF(ISNUMBER('KN 2017'!CH33),'KN 2017'!CH33,"")</f>
        <v>26900</v>
      </c>
      <c r="G10" s="3">
        <f>IF(ISNUMBER('KN 2017'!CI33),'KN 2017'!CI33,"")</f>
        <v>26087</v>
      </c>
      <c r="H10" s="3">
        <f>IF(ISNUMBER('KN 2017'!CJ33),'KN 2017'!CJ33,"")</f>
        <v>29370</v>
      </c>
      <c r="I10" s="3">
        <f>IF(ISNUMBER('KN 2017'!CK33),'KN 2017'!CK33,"")</f>
        <v>26950</v>
      </c>
      <c r="J10" s="3">
        <f>IF(ISNUMBER('KN 2017'!CL33),'KN 2017'!CL33,"")</f>
        <v>25634</v>
      </c>
      <c r="K10" s="3">
        <f>IF(ISNUMBER('KN 2017'!CM33),'KN 2017'!CM33,"")</f>
        <v>26470</v>
      </c>
      <c r="L10" s="3">
        <f>IF(ISNUMBER('KN 2017'!CN33),'KN 2017'!CN33,"")</f>
        <v>26865</v>
      </c>
      <c r="M10" s="3">
        <f>IF(ISNUMBER('KN 2017'!CO33),'KN 2017'!CO33,"")</f>
        <v>29073</v>
      </c>
      <c r="N10" s="3">
        <f>IF(ISNUMBER('KN 2017'!CP33),'KN 2017'!CP33,"")</f>
        <v>25501</v>
      </c>
      <c r="O10" s="3">
        <f>IF(ISNUMBER('KN 2017'!CQ33),'KN 2017'!CQ33,"")</f>
        <v>28280</v>
      </c>
      <c r="P10" s="49">
        <f>IF(ISNUMBER('KN 2017'!CR33),'KN 2017'!CR33,"")</f>
        <v>27433</v>
      </c>
    </row>
    <row r="11" spans="1:31" x14ac:dyDescent="0.25">
      <c r="A11" s="43" t="s">
        <v>27</v>
      </c>
      <c r="B11" s="37">
        <f>IF(ISNUMBER('KN 2017'!CT33),'KN 2017'!CT33,"")</f>
        <v>35</v>
      </c>
      <c r="C11" s="37">
        <f>IF(ISNUMBER('KN 2017'!CU33),'KN 2017'!CU33,"")</f>
        <v>57.866334000000009</v>
      </c>
      <c r="D11" s="37">
        <f>IF(ISNUMBER('KN 2017'!CV33),'KN 2017'!CV33,"")</f>
        <v>75.799960061985615</v>
      </c>
      <c r="E11" s="37">
        <f>IF(ISNUMBER('KN 2017'!CW33),'KN 2017'!CW33,"")</f>
        <v>41.6</v>
      </c>
      <c r="F11" s="37">
        <f>IF(ISNUMBER('KN 2017'!CX33),'KN 2017'!CX33,"")</f>
        <v>25.23</v>
      </c>
      <c r="G11" s="37">
        <f>IF(ISNUMBER('KN 2017'!CY33),'KN 2017'!CY33,"")</f>
        <v>50.5</v>
      </c>
      <c r="H11" s="37">
        <f>IF(ISNUMBER('KN 2017'!CZ33),'KN 2017'!CZ33,"")</f>
        <v>47.868669611532006</v>
      </c>
      <c r="I11" s="37">
        <f>IF(ISNUMBER('KN 2017'!DA33),'KN 2017'!DA33,"")</f>
        <v>63.32</v>
      </c>
      <c r="J11" s="37">
        <f>IF(ISNUMBER('KN 2017'!DB33),'KN 2017'!DB33,"")</f>
        <v>73</v>
      </c>
      <c r="K11" s="37">
        <f>IF(ISNUMBER('KN 2017'!DC33),'KN 2017'!DC33,"")</f>
        <v>61.3</v>
      </c>
      <c r="L11" s="37">
        <f>IF(ISNUMBER('KN 2017'!DD33),'KN 2017'!DD33,"")</f>
        <v>62.83</v>
      </c>
      <c r="M11" s="37">
        <f>IF(ISNUMBER('KN 2017'!DE33),'KN 2017'!DE33,"")</f>
        <v>61.31</v>
      </c>
      <c r="N11" s="37">
        <f>IF(ISNUMBER('KN 2017'!DF33),'KN 2017'!DF33,"")</f>
        <v>49</v>
      </c>
      <c r="O11" s="37">
        <f>IF(ISNUMBER('KN 2017'!DG33),'KN 2017'!DG33,"")</f>
        <v>54.1</v>
      </c>
      <c r="P11" s="48">
        <f>IF(ISNUMBER('KN 2017'!DH33),'KN 2017'!DH33,"")</f>
        <v>54.194640262394117</v>
      </c>
    </row>
    <row r="12" spans="1:31" s="39" customFormat="1" ht="15.75" thickBot="1" x14ac:dyDescent="0.3">
      <c r="A12" s="44" t="s">
        <v>28</v>
      </c>
      <c r="B12" s="40">
        <f>IF(ISNUMBER('KN 2017'!DJ33),'KN 2017'!DJ33,"")</f>
        <v>18630</v>
      </c>
      <c r="C12" s="40">
        <f>IF(ISNUMBER('KN 2017'!DK33),'KN 2017'!DK33,"")</f>
        <v>18094.2</v>
      </c>
      <c r="D12" s="40">
        <f>IF(ISNUMBER('KN 2017'!DL33),'KN 2017'!DL33,"")</f>
        <v>16322</v>
      </c>
      <c r="E12" s="40">
        <f>IF(ISNUMBER('KN 2017'!DM33),'KN 2017'!DM33,"")</f>
        <v>16635</v>
      </c>
      <c r="F12" s="40">
        <f>IF(ISNUMBER('KN 2017'!DN33),'KN 2017'!DN33,"")</f>
        <v>15300</v>
      </c>
      <c r="G12" s="40">
        <f>IF(ISNUMBER('KN 2017'!DO33),'KN 2017'!DO33,"")</f>
        <v>15831</v>
      </c>
      <c r="H12" s="40">
        <f>IF(ISNUMBER('KN 2017'!DP33),'KN 2017'!DP33,"")</f>
        <v>18990</v>
      </c>
      <c r="I12" s="40">
        <f>IF(ISNUMBER('KN 2017'!DQ33),'KN 2017'!DQ33,"")</f>
        <v>16395</v>
      </c>
      <c r="J12" s="40">
        <f>IF(ISNUMBER('KN 2017'!DR33),'KN 2017'!DR33,"")</f>
        <v>18175</v>
      </c>
      <c r="K12" s="40">
        <f>IF(ISNUMBER('KN 2017'!DS33),'KN 2017'!DS33,"")</f>
        <v>15816</v>
      </c>
      <c r="L12" s="40">
        <f>IF(ISNUMBER('KN 2017'!DT33),'KN 2017'!DT33,"")</f>
        <v>17657</v>
      </c>
      <c r="M12" s="40">
        <f>IF(ISNUMBER('KN 2017'!DU33),'KN 2017'!DU33,"")</f>
        <v>16551</v>
      </c>
      <c r="N12" s="40">
        <f>IF(ISNUMBER('KN 2017'!DV33),'KN 2017'!DV33,"")</f>
        <v>17050</v>
      </c>
      <c r="O12" s="40">
        <f>IF(ISNUMBER('KN 2017'!DW33),'KN 2017'!DW33,"")</f>
        <v>16710</v>
      </c>
      <c r="P12" s="50">
        <f>IF(ISNUMBER('KN 2017'!DX33),'KN 2017'!DX33,"")</f>
        <v>17011.157142857144</v>
      </c>
    </row>
    <row r="13" spans="1:31" s="41" customFormat="1" ht="19.5" thickBot="1" x14ac:dyDescent="0.35">
      <c r="A13" s="98" t="str">
        <f>'KN 2017'!A34</f>
        <v>26-51-H/02 Elektrikář - silnoproud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51</v>
      </c>
      <c r="B14" s="52">
        <f>IF(ISNUMBER('KN 2017'!B34),'KN 2017'!B34,"")</f>
        <v>28762.906520031422</v>
      </c>
      <c r="C14" s="52">
        <f>IF(ISNUMBER('KN 2017'!C34),'KN 2017'!C34,"")</f>
        <v>28662.150947141614</v>
      </c>
      <c r="D14" s="52">
        <f>IF(ISNUMBER('KN 2017'!D34),'KN 2017'!D34,"")</f>
        <v>24707.572129989127</v>
      </c>
      <c r="E14" s="52">
        <f>IF(ISNUMBER('KN 2017'!E34),'KN 2017'!E34,"")</f>
        <v>23071.170493986603</v>
      </c>
      <c r="F14" s="52">
        <f>IF(ISNUMBER('KN 2017'!F34),'KN 2017'!F34,"")</f>
        <v>23630.52949940184</v>
      </c>
      <c r="G14" s="52">
        <f>IF(ISNUMBER('KN 2017'!G34),'KN 2017'!G34,"")</f>
        <v>25023.469754519578</v>
      </c>
      <c r="H14" s="52">
        <f>IF(ISNUMBER('KN 2017'!H34),'KN 2017'!H34,"")</f>
        <v>26185.941347314394</v>
      </c>
      <c r="I14" s="52">
        <f>IF(ISNUMBER('KN 2017'!I34),'KN 2017'!I34,"")</f>
        <v>25810.436324376264</v>
      </c>
      <c r="J14" s="52">
        <f>IF(ISNUMBER('KN 2017'!J34),'KN 2017'!J34,"")</f>
        <v>28811.176470588238</v>
      </c>
      <c r="K14" s="52">
        <f>IF(ISNUMBER('KN 2017'!K34),'KN 2017'!K34,"")</f>
        <v>22606.81989069136</v>
      </c>
      <c r="L14" s="52">
        <f>IF(ISNUMBER('KN 2017'!L34),'KN 2017'!L34,"")</f>
        <v>24498.521556213949</v>
      </c>
      <c r="M14" s="52">
        <f>IF(ISNUMBER('KN 2017'!M34),'KN 2017'!M34,"")</f>
        <v>26421.796319975227</v>
      </c>
      <c r="N14" s="52">
        <f>IF(ISNUMBER('KN 2017'!N34),'KN 2017'!N34,"")</f>
        <v>27714.894819466252</v>
      </c>
      <c r="O14" s="52">
        <f>IF(ISNUMBER('KN 2017'!O34),'KN 2017'!O34,"")</f>
        <v>29069.698200475781</v>
      </c>
      <c r="P14" s="46">
        <f>IF(ISNUMBER('KN 2017'!P34),'KN 2017'!P34,"")</f>
        <v>26069.791733869402</v>
      </c>
    </row>
    <row r="15" spans="1:31" s="39" customFormat="1" x14ac:dyDescent="0.25">
      <c r="A15" s="42" t="s">
        <v>52</v>
      </c>
      <c r="B15" s="38">
        <f>IF(ISNUMBER('KN 2017'!R34),'KN 2017'!R34,"")</f>
        <v>0</v>
      </c>
      <c r="C15" s="38">
        <f>IF(ISNUMBER('KN 2017'!S34),'KN 2017'!S34,"")</f>
        <v>0</v>
      </c>
      <c r="D15" s="38" t="str">
        <f>IF(ISNUMBER('KN 2017'!T34),'KN 2017'!T34,"")</f>
        <v/>
      </c>
      <c r="E15" s="38">
        <f>IF(ISNUMBER('KN 2017'!U34),'KN 2017'!U34,"")</f>
        <v>250</v>
      </c>
      <c r="F15" s="38">
        <f>IF(ISNUMBER('KN 2017'!V34),'KN 2017'!V34,"")</f>
        <v>0</v>
      </c>
      <c r="G15" s="38">
        <f>IF(ISNUMBER('KN 2017'!W34),'KN 2017'!W34,"")</f>
        <v>225</v>
      </c>
      <c r="H15" s="38">
        <f>IF(ISNUMBER('KN 2017'!X34),'KN 2017'!X34,"")</f>
        <v>0</v>
      </c>
      <c r="I15" s="38">
        <f>IF(ISNUMBER('KN 2017'!Y34),'KN 2017'!Y34,"")</f>
        <v>98.1</v>
      </c>
      <c r="J15" s="38">
        <f>IF(ISNUMBER('KN 2017'!Z34),'KN 2017'!Z34,"")</f>
        <v>115</v>
      </c>
      <c r="K15" s="38">
        <f>IF(ISNUMBER('KN 2017'!AA34),'KN 2017'!AA34,"")</f>
        <v>129</v>
      </c>
      <c r="L15" s="38">
        <f>IF(ISNUMBER('KN 2017'!AB34),'KN 2017'!AB34,"")</f>
        <v>0</v>
      </c>
      <c r="M15" s="38">
        <f>IF(ISNUMBER('KN 2017'!AC34),'KN 2017'!AC34,"")</f>
        <v>0</v>
      </c>
      <c r="N15" s="38">
        <f>IF(ISNUMBER('KN 2017'!AD34),'KN 2017'!AD34,"")</f>
        <v>0</v>
      </c>
      <c r="O15" s="38">
        <f>IF(ISNUMBER('KN 2017'!AE34),'KN 2017'!AE34,"")</f>
        <v>325</v>
      </c>
      <c r="P15" s="47">
        <f>IF(ISNUMBER('KN 2017'!AF34),'KN 2017'!AF34,"")</f>
        <v>190.35</v>
      </c>
    </row>
    <row r="16" spans="1:31" x14ac:dyDescent="0.25">
      <c r="A16" s="43" t="s">
        <v>25</v>
      </c>
      <c r="B16" s="37">
        <f>IF(ISNUMBER('KN 2017'!BN34),'KN 2017'!BN34,"")</f>
        <v>15.2</v>
      </c>
      <c r="C16" s="37">
        <f>IF(ISNUMBER('KN 2017'!BO34),'KN 2017'!BO34,"")</f>
        <v>14.811348498150728</v>
      </c>
      <c r="D16" s="37">
        <f>IF(ISNUMBER('KN 2017'!BP34),'KN 2017'!BP34,"")</f>
        <v>17.035158962080004</v>
      </c>
      <c r="E16" s="37">
        <f>IF(ISNUMBER('KN 2017'!BQ34),'KN 2017'!BQ34,"")</f>
        <v>19.059999999999999</v>
      </c>
      <c r="F16" s="37">
        <f>IF(ISNUMBER('KN 2017'!BR34),'KN 2017'!BR34,"")</f>
        <v>14.87</v>
      </c>
      <c r="G16" s="37">
        <f>IF(ISNUMBER('KN 2017'!BS34),'KN 2017'!BS34,"")</f>
        <v>16.55</v>
      </c>
      <c r="H16" s="37">
        <f>IF(ISNUMBER('KN 2017'!BT34),'KN 2017'!BT34,"")</f>
        <v>17.095056127867466</v>
      </c>
      <c r="I16" s="37">
        <f>IF(ISNUMBER('KN 2017'!BU34),'KN 2017'!BU34,"")</f>
        <v>15.76</v>
      </c>
      <c r="J16" s="37">
        <f>IF(ISNUMBER('KN 2017'!BV34),'KN 2017'!BV34,"")</f>
        <v>14.28</v>
      </c>
      <c r="K16" s="37">
        <f>IF(ISNUMBER('KN 2017'!BW34),'KN 2017'!BW34,"")</f>
        <v>17.629000000000001</v>
      </c>
      <c r="L16" s="37">
        <f>IF(ISNUMBER('KN 2017'!BX34),'KN 2017'!BX34,"")</f>
        <v>16.729032258064514</v>
      </c>
      <c r="M16" s="37">
        <f>IF(ISNUMBER('KN 2017'!BY34),'KN 2017'!BY34,"")</f>
        <v>16.440000000000001</v>
      </c>
      <c r="N16" s="37">
        <f>IF(ISNUMBER('KN 2017'!BZ34),'KN 2017'!BZ34,"")</f>
        <v>13</v>
      </c>
      <c r="O16" s="37">
        <f>IF(ISNUMBER('KN 2017'!CA34),'KN 2017'!CA34,"")</f>
        <v>13.38</v>
      </c>
      <c r="P16" s="48">
        <f>IF(ISNUMBER('KN 2017'!CB34),'KN 2017'!CB34,"")</f>
        <v>15.84568541758305</v>
      </c>
    </row>
    <row r="17" spans="1:16" s="39" customFormat="1" x14ac:dyDescent="0.25">
      <c r="A17" s="42" t="s">
        <v>26</v>
      </c>
      <c r="B17" s="3">
        <f>IF(ISNUMBER('KN 2017'!CD34),'KN 2017'!CD34,"")</f>
        <v>27980</v>
      </c>
      <c r="C17" s="3">
        <f>IF(ISNUMBER('KN 2017'!CE34),'KN 2017'!CE34,"")</f>
        <v>27660</v>
      </c>
      <c r="D17" s="3">
        <f>IF(ISNUMBER('KN 2017'!CF34),'KN 2017'!CF34,"")</f>
        <v>28269</v>
      </c>
      <c r="E17" s="3">
        <f>IF(ISNUMBER('KN 2017'!CG34),'KN 2017'!CG34,"")</f>
        <v>29023</v>
      </c>
      <c r="F17" s="3">
        <f>IF(ISNUMBER('KN 2017'!CH34),'KN 2017'!CH34,"")</f>
        <v>26900</v>
      </c>
      <c r="G17" s="3">
        <f>IF(ISNUMBER('KN 2017'!CI34),'KN 2017'!CI34,"")</f>
        <v>26087</v>
      </c>
      <c r="H17" s="3">
        <f>IF(ISNUMBER('KN 2017'!CJ34),'KN 2017'!CJ34,"")</f>
        <v>29370</v>
      </c>
      <c r="I17" s="3">
        <f>IF(ISNUMBER('KN 2017'!CK34),'KN 2017'!CK34,"")</f>
        <v>26950</v>
      </c>
      <c r="J17" s="3">
        <f>IF(ISNUMBER('KN 2017'!CL34),'KN 2017'!CL34,"")</f>
        <v>25634</v>
      </c>
      <c r="K17" s="3">
        <f>IF(ISNUMBER('KN 2017'!CM34),'KN 2017'!CM34,"")</f>
        <v>26470</v>
      </c>
      <c r="L17" s="3">
        <f>IF(ISNUMBER('KN 2017'!CN34),'KN 2017'!CN34,"")</f>
        <v>26865</v>
      </c>
      <c r="M17" s="3">
        <f>IF(ISNUMBER('KN 2017'!CO34),'KN 2017'!CO34,"")</f>
        <v>29073</v>
      </c>
      <c r="N17" s="3">
        <f>IF(ISNUMBER('KN 2017'!CP34),'KN 2017'!CP34,"")</f>
        <v>25501</v>
      </c>
      <c r="O17" s="3">
        <f>IF(ISNUMBER('KN 2017'!CQ34),'KN 2017'!CQ34,"")</f>
        <v>28280</v>
      </c>
      <c r="P17" s="49">
        <f>IF(ISNUMBER('KN 2017'!CR34),'KN 2017'!CR34,"")</f>
        <v>27433</v>
      </c>
    </row>
    <row r="18" spans="1:16" x14ac:dyDescent="0.25">
      <c r="A18" s="43" t="s">
        <v>27</v>
      </c>
      <c r="B18" s="37">
        <f>IF(ISNUMBER('KN 2017'!CT34),'KN 2017'!CT34,"")</f>
        <v>33.5</v>
      </c>
      <c r="C18" s="37">
        <f>IF(ISNUMBER('KN 2017'!CU34),'KN 2017'!CU34,"")</f>
        <v>34.728042000000002</v>
      </c>
      <c r="D18" s="37">
        <f>IF(ISNUMBER('KN 2017'!CV34),'KN 2017'!CV34,"")</f>
        <v>40.854635969207202</v>
      </c>
      <c r="E18" s="37">
        <f>IF(ISNUMBER('KN 2017'!CW34),'KN 2017'!CW34,"")</f>
        <v>41.6</v>
      </c>
      <c r="F18" s="37">
        <f>IF(ISNUMBER('KN 2017'!CX34),'KN 2017'!CX34,"")</f>
        <v>95.506</v>
      </c>
      <c r="G18" s="37">
        <f>IF(ISNUMBER('KN 2017'!CY34),'KN 2017'!CY34,"")</f>
        <v>31.1</v>
      </c>
      <c r="H18" s="37">
        <f>IF(ISNUMBER('KN 2017'!CZ34),'KN 2017'!CZ34,"")</f>
        <v>40.916035932155999</v>
      </c>
      <c r="I18" s="37">
        <f>IF(ISNUMBER('KN 2017'!DA34),'KN 2017'!DA34,"")</f>
        <v>37.19</v>
      </c>
      <c r="J18" s="37">
        <f>IF(ISNUMBER('KN 2017'!DB34),'KN 2017'!DB34,"")</f>
        <v>30</v>
      </c>
      <c r="K18" s="37">
        <f>IF(ISNUMBER('KN 2017'!DC34),'KN 2017'!DC34,"")</f>
        <v>41.36</v>
      </c>
      <c r="L18" s="37">
        <f>IF(ISNUMBER('KN 2017'!DD34),'KN 2017'!DD34,"")</f>
        <v>40.53</v>
      </c>
      <c r="M18" s="37">
        <f>IF(ISNUMBER('KN 2017'!DE34),'KN 2017'!DE34,"")</f>
        <v>38.19</v>
      </c>
      <c r="N18" s="37">
        <f>IF(ISNUMBER('KN 2017'!DF34),'KN 2017'!DF34,"")</f>
        <v>49</v>
      </c>
      <c r="O18" s="37">
        <f>IF(ISNUMBER('KN 2017'!DG34),'KN 2017'!DG34,"")</f>
        <v>54.1</v>
      </c>
      <c r="P18" s="48">
        <f>IF(ISNUMBER('KN 2017'!DH34),'KN 2017'!DH34,"")</f>
        <v>43.469622421525948</v>
      </c>
    </row>
    <row r="19" spans="1:16" s="39" customFormat="1" ht="15.75" thickBot="1" x14ac:dyDescent="0.3">
      <c r="A19" s="44" t="s">
        <v>28</v>
      </c>
      <c r="B19" s="40">
        <f>IF(ISNUMBER('KN 2017'!DJ34),'KN 2017'!DJ34,"")</f>
        <v>18630</v>
      </c>
      <c r="C19" s="40">
        <f>IF(ISNUMBER('KN 2017'!DK34),'KN 2017'!DK34,"")</f>
        <v>18094.2</v>
      </c>
      <c r="D19" s="40">
        <f>IF(ISNUMBER('KN 2017'!DL34),'KN 2017'!DL34,"")</f>
        <v>16322</v>
      </c>
      <c r="E19" s="40">
        <f>IF(ISNUMBER('KN 2017'!DM34),'KN 2017'!DM34,"")</f>
        <v>16635</v>
      </c>
      <c r="F19" s="40">
        <f>IF(ISNUMBER('KN 2017'!DN34),'KN 2017'!DN34,"")</f>
        <v>15300</v>
      </c>
      <c r="G19" s="40">
        <f>IF(ISNUMBER('KN 2017'!DO34),'KN 2017'!DO34,"")</f>
        <v>15831</v>
      </c>
      <c r="H19" s="40">
        <f>IF(ISNUMBER('KN 2017'!DP34),'KN 2017'!DP34,"")</f>
        <v>18990</v>
      </c>
      <c r="I19" s="40">
        <f>IF(ISNUMBER('KN 2017'!DQ34),'KN 2017'!DQ34,"")</f>
        <v>16395</v>
      </c>
      <c r="J19" s="40">
        <f>IF(ISNUMBER('KN 2017'!DR34),'KN 2017'!DR34,"")</f>
        <v>18175</v>
      </c>
      <c r="K19" s="40">
        <f>IF(ISNUMBER('KN 2017'!DS34),'KN 2017'!DS34,"")</f>
        <v>15816</v>
      </c>
      <c r="L19" s="40">
        <f>IF(ISNUMBER('KN 2017'!DT34),'KN 2017'!DT34,"")</f>
        <v>17657</v>
      </c>
      <c r="M19" s="40">
        <f>IF(ISNUMBER('KN 2017'!DU34),'KN 2017'!DU34,"")</f>
        <v>16551</v>
      </c>
      <c r="N19" s="40">
        <f>IF(ISNUMBER('KN 2017'!DV34),'KN 2017'!DV34,"")</f>
        <v>17050</v>
      </c>
      <c r="O19" s="40">
        <f>IF(ISNUMBER('KN 2017'!DW34),'KN 2017'!DW34,"")</f>
        <v>16710</v>
      </c>
      <c r="P19" s="50">
        <f>IF(ISNUMBER('KN 2017'!DX34),'KN 2017'!DX34,"")</f>
        <v>17011.157142857144</v>
      </c>
    </row>
    <row r="20" spans="1:16" s="41" customFormat="1" ht="19.5" thickBot="1" x14ac:dyDescent="0.35">
      <c r="A20" s="98" t="str">
        <f>'KN 2017'!A35</f>
        <v>36-67-H/01 Zedník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51</v>
      </c>
      <c r="B21" s="52">
        <f>IF(ISNUMBER('KN 2017'!B35),'KN 2017'!B35,"")</f>
        <v>23891.894374282434</v>
      </c>
      <c r="C21" s="52">
        <f>IF(ISNUMBER('KN 2017'!C35),'KN 2017'!C35,"")</f>
        <v>22396.77611235901</v>
      </c>
      <c r="D21" s="52">
        <f>IF(ISNUMBER('KN 2017'!D35),'KN 2017'!D35,"")</f>
        <v>21421.180178387389</v>
      </c>
      <c r="E21" s="52">
        <f>IF(ISNUMBER('KN 2017'!E35),'KN 2017'!E35,"")</f>
        <v>26417.179666236927</v>
      </c>
      <c r="F21" s="52">
        <f>IF(ISNUMBER('KN 2017'!F35),'KN 2017'!F35,"")</f>
        <v>32374.665246703709</v>
      </c>
      <c r="G21" s="52">
        <f>IF(ISNUMBER('KN 2017'!G35),'KN 2017'!G35,"")</f>
        <v>20930.583528208124</v>
      </c>
      <c r="H21" s="52">
        <f>IF(ISNUMBER('KN 2017'!H35),'KN 2017'!H35,"")</f>
        <v>25344.143974316394</v>
      </c>
      <c r="I21" s="52">
        <f>IF(ISNUMBER('KN 2017'!I35),'KN 2017'!I35,"")</f>
        <v>22257.602899604906</v>
      </c>
      <c r="J21" s="52">
        <f>IF(ISNUMBER('KN 2017'!J35),'KN 2017'!J35,"")</f>
        <v>24143.724629731212</v>
      </c>
      <c r="K21" s="52">
        <f>IF(ISNUMBER('KN 2017'!K35),'KN 2017'!K35,"")</f>
        <v>20808.972413308788</v>
      </c>
      <c r="L21" s="52">
        <f>IF(ISNUMBER('KN 2017'!L35),'KN 2017'!L35,"")</f>
        <v>20869.809444353836</v>
      </c>
      <c r="M21" s="52">
        <f>IF(ISNUMBER('KN 2017'!M35),'KN 2017'!M35,"")</f>
        <v>22680.229299117906</v>
      </c>
      <c r="N21" s="52">
        <f>IF(ISNUMBER('KN 2017'!N35),'KN 2017'!N35,"")</f>
        <v>27714.894819466252</v>
      </c>
      <c r="O21" s="52">
        <f>IF(ISNUMBER('KN 2017'!O35),'KN 2017'!O35,"")</f>
        <v>22580.774284016537</v>
      </c>
      <c r="P21" s="46">
        <f>IF(ISNUMBER('KN 2017'!P35),'KN 2017'!P35,"")</f>
        <v>23845.173633578095</v>
      </c>
    </row>
    <row r="22" spans="1:16" s="39" customFormat="1" x14ac:dyDescent="0.25">
      <c r="A22" s="42" t="s">
        <v>52</v>
      </c>
      <c r="B22" s="38">
        <f>IF(ISNUMBER('KN 2017'!R35),'KN 2017'!R35,"")</f>
        <v>0</v>
      </c>
      <c r="C22" s="38">
        <f>IF(ISNUMBER('KN 2017'!S35),'KN 2017'!S35,"")</f>
        <v>0</v>
      </c>
      <c r="D22" s="38" t="str">
        <f>IF(ISNUMBER('KN 2017'!T35),'KN 2017'!T35,"")</f>
        <v/>
      </c>
      <c r="E22" s="38">
        <f>IF(ISNUMBER('KN 2017'!U35),'KN 2017'!U35,"")</f>
        <v>250</v>
      </c>
      <c r="F22" s="38">
        <f>IF(ISNUMBER('KN 2017'!V35),'KN 2017'!V35,"")</f>
        <v>0</v>
      </c>
      <c r="G22" s="38">
        <f>IF(ISNUMBER('KN 2017'!W35),'KN 2017'!W35,"")</f>
        <v>208</v>
      </c>
      <c r="H22" s="38">
        <f>IF(ISNUMBER('KN 2017'!X35),'KN 2017'!X35,"")</f>
        <v>0</v>
      </c>
      <c r="I22" s="38">
        <f>IF(ISNUMBER('KN 2017'!Y35),'KN 2017'!Y35,"")</f>
        <v>84.6</v>
      </c>
      <c r="J22" s="38">
        <f>IF(ISNUMBER('KN 2017'!Z35),'KN 2017'!Z35,"")</f>
        <v>97</v>
      </c>
      <c r="K22" s="38">
        <f>IF(ISNUMBER('KN 2017'!AA35),'KN 2017'!AA35,"")</f>
        <v>119</v>
      </c>
      <c r="L22" s="38">
        <f>IF(ISNUMBER('KN 2017'!AB35),'KN 2017'!AB35,"")</f>
        <v>0</v>
      </c>
      <c r="M22" s="38">
        <f>IF(ISNUMBER('KN 2017'!AC35),'KN 2017'!AC35,"")</f>
        <v>0</v>
      </c>
      <c r="N22" s="38">
        <f>IF(ISNUMBER('KN 2017'!AD35),'KN 2017'!AD35,"")</f>
        <v>0</v>
      </c>
      <c r="O22" s="38">
        <f>IF(ISNUMBER('KN 2017'!AE35),'KN 2017'!AE35,"")</f>
        <v>325</v>
      </c>
      <c r="P22" s="47">
        <f>IF(ISNUMBER('KN 2017'!AF35),'KN 2017'!AF35,"")</f>
        <v>180.6</v>
      </c>
    </row>
    <row r="23" spans="1:16" x14ac:dyDescent="0.25">
      <c r="A23" s="43" t="s">
        <v>25</v>
      </c>
      <c r="B23" s="37">
        <f>IF(ISNUMBER('KN 2017'!BN35),'KN 2017'!BN35,"")</f>
        <v>19.5</v>
      </c>
      <c r="C23" s="37">
        <f>IF(ISNUMBER('KN 2017'!BO35),'KN 2017'!BO35,"")</f>
        <v>20.559363672796238</v>
      </c>
      <c r="D23" s="37">
        <f>IF(ISNUMBER('KN 2017'!BP35),'KN 2017'!BP35,"")</f>
        <v>19.821000000000002</v>
      </c>
      <c r="E23" s="37">
        <f>IF(ISNUMBER('KN 2017'!BQ35),'KN 2017'!BQ35,"")</f>
        <v>16.11</v>
      </c>
      <c r="F23" s="37">
        <f>IF(ISNUMBER('KN 2017'!BR35),'KN 2017'!BR35,"")</f>
        <v>11.32</v>
      </c>
      <c r="G23" s="37">
        <f>IF(ISNUMBER('KN 2017'!BS35),'KN 2017'!BS35,"")</f>
        <v>21.12</v>
      </c>
      <c r="H23" s="37">
        <f>IF(ISNUMBER('KN 2017'!BT35),'KN 2017'!BT35,"")</f>
        <v>17.822783020897919</v>
      </c>
      <c r="I23" s="37">
        <f>IF(ISNUMBER('KN 2017'!BU35),'KN 2017'!BU35,"")</f>
        <v>19.059999999999999</v>
      </c>
      <c r="J23" s="37">
        <f>IF(ISNUMBER('KN 2017'!BV35),'KN 2017'!BV35,"")</f>
        <v>18.23</v>
      </c>
      <c r="K23" s="37">
        <f>IF(ISNUMBER('KN 2017'!BW35),'KN 2017'!BW35,"")</f>
        <v>19.582999999999998</v>
      </c>
      <c r="L23" s="37">
        <f>IF(ISNUMBER('KN 2017'!BX35),'KN 2017'!BX35,"")</f>
        <v>20.609925145550321</v>
      </c>
      <c r="M23" s="37">
        <f>IF(ISNUMBER('KN 2017'!BY35),'KN 2017'!BY35,"")</f>
        <v>20.12</v>
      </c>
      <c r="N23" s="37">
        <f>IF(ISNUMBER('KN 2017'!BZ35),'KN 2017'!BZ35,"")</f>
        <v>13</v>
      </c>
      <c r="O23" s="37">
        <f>IF(ISNUMBER('KN 2017'!CA35),'KN 2017'!CA35,"")</f>
        <v>17.98</v>
      </c>
      <c r="P23" s="48">
        <f>IF(ISNUMBER('KN 2017'!CB35),'KN 2017'!CB35,"")</f>
        <v>18.202576559946031</v>
      </c>
    </row>
    <row r="24" spans="1:16" s="39" customFormat="1" x14ac:dyDescent="0.25">
      <c r="A24" s="42" t="s">
        <v>26</v>
      </c>
      <c r="B24" s="3">
        <f>IF(ISNUMBER('KN 2017'!CD35),'KN 2017'!CD35,"")</f>
        <v>27980</v>
      </c>
      <c r="C24" s="3">
        <f>IF(ISNUMBER('KN 2017'!CE35),'KN 2017'!CE35,"")</f>
        <v>27660</v>
      </c>
      <c r="D24" s="3">
        <f>IF(ISNUMBER('KN 2017'!CF35),'KN 2017'!CF35,"")</f>
        <v>28269.240999999998</v>
      </c>
      <c r="E24" s="3">
        <f>IF(ISNUMBER('KN 2017'!CG35),'KN 2017'!CG35,"")</f>
        <v>29023</v>
      </c>
      <c r="F24" s="3">
        <f>IF(ISNUMBER('KN 2017'!CH35),'KN 2017'!CH35,"")</f>
        <v>26900</v>
      </c>
      <c r="G24" s="3">
        <f>IF(ISNUMBER('KN 2017'!CI35),'KN 2017'!CI35,"")</f>
        <v>26087</v>
      </c>
      <c r="H24" s="3">
        <f>IF(ISNUMBER('KN 2017'!CJ35),'KN 2017'!CJ35,"")</f>
        <v>29370</v>
      </c>
      <c r="I24" s="3">
        <f>IF(ISNUMBER('KN 2017'!CK35),'KN 2017'!CK35,"")</f>
        <v>26950</v>
      </c>
      <c r="J24" s="3">
        <f>IF(ISNUMBER('KN 2017'!CL35),'KN 2017'!CL35,"")</f>
        <v>25634</v>
      </c>
      <c r="K24" s="3">
        <f>IF(ISNUMBER('KN 2017'!CM35),'KN 2017'!CM35,"")</f>
        <v>26470</v>
      </c>
      <c r="L24" s="3">
        <f>IF(ISNUMBER('KN 2017'!CN35),'KN 2017'!CN35,"")</f>
        <v>26865</v>
      </c>
      <c r="M24" s="3">
        <f>IF(ISNUMBER('KN 2017'!CO35),'KN 2017'!CO35,"")</f>
        <v>29073</v>
      </c>
      <c r="N24" s="3">
        <f>IF(ISNUMBER('KN 2017'!CP35),'KN 2017'!CP35,"")</f>
        <v>25501</v>
      </c>
      <c r="O24" s="3">
        <f>IF(ISNUMBER('KN 2017'!CQ35),'KN 2017'!CQ35,"")</f>
        <v>28280</v>
      </c>
      <c r="P24" s="49">
        <f>IF(ISNUMBER('KN 2017'!CR35),'KN 2017'!CR35,"")</f>
        <v>27433.017214285712</v>
      </c>
    </row>
    <row r="25" spans="1:16" x14ac:dyDescent="0.25">
      <c r="A25" s="43" t="s">
        <v>27</v>
      </c>
      <c r="B25" s="37">
        <f>IF(ISNUMBER('KN 2017'!CT35),'KN 2017'!CT35,"")</f>
        <v>33.5</v>
      </c>
      <c r="C25" s="37">
        <f>IF(ISNUMBER('KN 2017'!CU35),'KN 2017'!CU35,"")</f>
        <v>34.728042000000002</v>
      </c>
      <c r="D25" s="37">
        <f>IF(ISNUMBER('KN 2017'!CV35),'KN 2017'!CV35,"")</f>
        <v>45.482148578322409</v>
      </c>
      <c r="E25" s="37">
        <f>IF(ISNUMBER('KN 2017'!CW35),'KN 2017'!CW35,"")</f>
        <v>41.6</v>
      </c>
      <c r="F25" s="37">
        <f>IF(ISNUMBER('KN 2017'!CX35),'KN 2017'!CX35,"")</f>
        <v>47.58</v>
      </c>
      <c r="G25" s="37">
        <f>IF(ISNUMBER('KN 2017'!CY35),'KN 2017'!CY35,"")</f>
        <v>31.1</v>
      </c>
      <c r="H25" s="37">
        <f>IF(ISNUMBER('KN 2017'!CZ35),'KN 2017'!CZ35,"")</f>
        <v>40.916035932155999</v>
      </c>
      <c r="I25" s="37">
        <f>IF(ISNUMBER('KN 2017'!DA35),'KN 2017'!DA35,"")</f>
        <v>37.19</v>
      </c>
      <c r="J25" s="37">
        <f>IF(ISNUMBER('KN 2017'!DB35),'KN 2017'!DB35,"")</f>
        <v>30</v>
      </c>
      <c r="K25" s="37">
        <f>IF(ISNUMBER('KN 2017'!DC35),'KN 2017'!DC35,"")</f>
        <v>41.36</v>
      </c>
      <c r="L25" s="37">
        <f>IF(ISNUMBER('KN 2017'!DD35),'KN 2017'!DD35,"")</f>
        <v>40.53</v>
      </c>
      <c r="M25" s="37">
        <f>IF(ISNUMBER('KN 2017'!DE35),'KN 2017'!DE35,"")</f>
        <v>37.19</v>
      </c>
      <c r="N25" s="37">
        <f>IF(ISNUMBER('KN 2017'!DF35),'KN 2017'!DF35,"")</f>
        <v>49</v>
      </c>
      <c r="O25" s="37">
        <f>IF(ISNUMBER('KN 2017'!DG35),'KN 2017'!DG35,"")</f>
        <v>54.1</v>
      </c>
      <c r="P25" s="48">
        <f>IF(ISNUMBER('KN 2017'!DH35),'KN 2017'!DH35,"")</f>
        <v>40.305444750748457</v>
      </c>
    </row>
    <row r="26" spans="1:16" s="39" customFormat="1" ht="15.75" thickBot="1" x14ac:dyDescent="0.3">
      <c r="A26" s="44" t="s">
        <v>28</v>
      </c>
      <c r="B26" s="40">
        <f>IF(ISNUMBER('KN 2017'!DJ35),'KN 2017'!DJ35,"")</f>
        <v>18630</v>
      </c>
      <c r="C26" s="40">
        <f>IF(ISNUMBER('KN 2017'!DK35),'KN 2017'!DK35,"")</f>
        <v>18094.2</v>
      </c>
      <c r="D26" s="40">
        <f>IF(ISNUMBER('KN 2017'!DL35),'KN 2017'!DL35,"")</f>
        <v>16322.25</v>
      </c>
      <c r="E26" s="40">
        <f>IF(ISNUMBER('KN 2017'!DM35),'KN 2017'!DM35,"")</f>
        <v>16635</v>
      </c>
      <c r="F26" s="40">
        <f>IF(ISNUMBER('KN 2017'!DN35),'KN 2017'!DN35,"")</f>
        <v>15300</v>
      </c>
      <c r="G26" s="40">
        <f>IF(ISNUMBER('KN 2017'!DO35),'KN 2017'!DO35,"")</f>
        <v>15831</v>
      </c>
      <c r="H26" s="40">
        <f>IF(ISNUMBER('KN 2017'!DP35),'KN 2017'!DP35,"")</f>
        <v>18990</v>
      </c>
      <c r="I26" s="40">
        <f>IF(ISNUMBER('KN 2017'!DQ35),'KN 2017'!DQ35,"")</f>
        <v>16395</v>
      </c>
      <c r="J26" s="40">
        <f>IF(ISNUMBER('KN 2017'!DR35),'KN 2017'!DR35,"")</f>
        <v>18175</v>
      </c>
      <c r="K26" s="40">
        <f>IF(ISNUMBER('KN 2017'!DS35),'KN 2017'!DS35,"")</f>
        <v>15816</v>
      </c>
      <c r="L26" s="40">
        <f>IF(ISNUMBER('KN 2017'!DT35),'KN 2017'!DT35,"")</f>
        <v>17657</v>
      </c>
      <c r="M26" s="40">
        <f>IF(ISNUMBER('KN 2017'!DU35),'KN 2017'!DU35,"")</f>
        <v>16551</v>
      </c>
      <c r="N26" s="40">
        <f>IF(ISNUMBER('KN 2017'!DV35),'KN 2017'!DV35,"")</f>
        <v>17050</v>
      </c>
      <c r="O26" s="40">
        <f>IF(ISNUMBER('KN 2017'!DW35),'KN 2017'!DW35,"")</f>
        <v>16710</v>
      </c>
      <c r="P26" s="50">
        <f>IF(ISNUMBER('KN 2017'!DX35),'KN 2017'!DX35,"")</f>
        <v>17011.174999999999</v>
      </c>
    </row>
    <row r="27" spans="1:16" s="41" customFormat="1" ht="19.5" thickBot="1" x14ac:dyDescent="0.35">
      <c r="A27" s="98" t="str">
        <f>'KN 2017'!A36</f>
        <v>26-52-H/01 Elektromechanik pro zařízení a přístroje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51</v>
      </c>
      <c r="B28" s="52">
        <f>IF(ISNUMBER('KN 2017'!B36),'KN 2017'!B36,"")</f>
        <v>28762.906520031422</v>
      </c>
      <c r="C28" s="52">
        <f>IF(ISNUMBER('KN 2017'!C36),'KN 2017'!C36,"")</f>
        <v>29337.509533228578</v>
      </c>
      <c r="D28" s="52">
        <f>IF(ISNUMBER('KN 2017'!D36),'KN 2017'!D36,"")</f>
        <v>22302.652279234469</v>
      </c>
      <c r="E28" s="52">
        <f>IF(ISNUMBER('KN 2017'!E36),'KN 2017'!E36,"")</f>
        <v>22468.572913007843</v>
      </c>
      <c r="F28" s="52">
        <f>IF(ISNUMBER('KN 2017'!F36),'KN 2017'!F36,"")</f>
        <v>27064.818919491932</v>
      </c>
      <c r="G28" s="52">
        <f>IF(ISNUMBER('KN 2017'!G36),'KN 2017'!G36,"")</f>
        <v>21582.670606354892</v>
      </c>
      <c r="H28" s="52">
        <f>IF(ISNUMBER('KN 2017'!H36),'KN 2017'!H36,"")</f>
        <v>22053.352601053448</v>
      </c>
      <c r="I28" s="52">
        <f>IF(ISNUMBER('KN 2017'!I36),'KN 2017'!I36,"")</f>
        <v>23613.077931485743</v>
      </c>
      <c r="J28" s="52">
        <f>IF(ISNUMBER('KN 2017'!J36),'KN 2017'!J36,"")</f>
        <v>24897.965616045847</v>
      </c>
      <c r="K28" s="52">
        <f>IF(ISNUMBER('KN 2017'!K36),'KN 2017'!K36,"")</f>
        <v>22455.80809350135</v>
      </c>
      <c r="L28" s="52">
        <f>IF(ISNUMBER('KN 2017'!L36),'KN 2017'!L36,"")</f>
        <v>21064.275956618287</v>
      </c>
      <c r="M28" s="92">
        <f>IF(ISNUMBER('KN 2017'!M36),'KN 2017'!M36,"")</f>
        <v>24280.533014286179</v>
      </c>
      <c r="N28" s="92" t="str">
        <f>IF(ISNUMBER('KN 2017'!N36),'KN 2017'!N36,"")</f>
        <v/>
      </c>
      <c r="O28" s="52">
        <f>IF(ISNUMBER('KN 2017'!O36),'KN 2017'!O36,"")</f>
        <v>20941.614244448843</v>
      </c>
      <c r="P28" s="46">
        <f>IF(ISNUMBER('KN 2017'!P36),'KN 2017'!P36,"")</f>
        <v>23909.673709906834</v>
      </c>
    </row>
    <row r="29" spans="1:16" s="39" customFormat="1" x14ac:dyDescent="0.25">
      <c r="A29" s="42" t="s">
        <v>52</v>
      </c>
      <c r="B29" s="38">
        <f>IF(ISNUMBER('KN 2017'!R36),'KN 2017'!R36,"")</f>
        <v>0</v>
      </c>
      <c r="C29" s="38">
        <f>IF(ISNUMBER('KN 2017'!S36),'KN 2017'!S36,"")</f>
        <v>0</v>
      </c>
      <c r="D29" s="38" t="str">
        <f>IF(ISNUMBER('KN 2017'!T36),'KN 2017'!T36,"")</f>
        <v/>
      </c>
      <c r="E29" s="38">
        <f>IF(ISNUMBER('KN 2017'!U36),'KN 2017'!U36,"")</f>
        <v>250</v>
      </c>
      <c r="F29" s="38">
        <f>IF(ISNUMBER('KN 2017'!V36),'KN 2017'!V36,"")</f>
        <v>0</v>
      </c>
      <c r="G29" s="38">
        <f>IF(ISNUMBER('KN 2017'!W36),'KN 2017'!W36,"")</f>
        <v>211</v>
      </c>
      <c r="H29" s="38">
        <f>IF(ISNUMBER('KN 2017'!X36),'KN 2017'!X36,"")</f>
        <v>0</v>
      </c>
      <c r="I29" s="38">
        <f>IF(ISNUMBER('KN 2017'!Y36),'KN 2017'!Y36,"")</f>
        <v>89.7</v>
      </c>
      <c r="J29" s="38">
        <f>IF(ISNUMBER('KN 2017'!Z36),'KN 2017'!Z36,"")</f>
        <v>100</v>
      </c>
      <c r="K29" s="38">
        <f>IF(ISNUMBER('KN 2017'!AA36),'KN 2017'!AA36,"")</f>
        <v>128</v>
      </c>
      <c r="L29" s="38">
        <f>IF(ISNUMBER('KN 2017'!AB36),'KN 2017'!AB36,"")</f>
        <v>0</v>
      </c>
      <c r="M29" s="93">
        <f>IF(ISNUMBER('KN 2017'!AC36),'KN 2017'!AC36,"")</f>
        <v>0</v>
      </c>
      <c r="N29" s="93" t="str">
        <f>IF(ISNUMBER('KN 2017'!AD36),'KN 2017'!AD36,"")</f>
        <v/>
      </c>
      <c r="O29" s="38">
        <f>IF(ISNUMBER('KN 2017'!AE36),'KN 2017'!AE36,"")</f>
        <v>325</v>
      </c>
      <c r="P29" s="47">
        <f>IF(ISNUMBER('KN 2017'!AF36),'KN 2017'!AF36,"")</f>
        <v>183.95000000000002</v>
      </c>
    </row>
    <row r="30" spans="1:16" x14ac:dyDescent="0.25">
      <c r="A30" s="43" t="s">
        <v>25</v>
      </c>
      <c r="B30" s="37">
        <f>IF(ISNUMBER('KN 2017'!BN36),'KN 2017'!BN36,"")</f>
        <v>15.2</v>
      </c>
      <c r="C30" s="37">
        <f>IF(ISNUMBER('KN 2017'!BO36),'KN 2017'!BO36,"")</f>
        <v>14.378041854479838</v>
      </c>
      <c r="D30" s="37">
        <f>IF(ISNUMBER('KN 2017'!BP36),'KN 2017'!BP36,"")</f>
        <v>18.872682068240003</v>
      </c>
      <c r="E30" s="37">
        <f>IF(ISNUMBER('KN 2017'!BQ36),'KN 2017'!BQ36,"")</f>
        <v>19.71</v>
      </c>
      <c r="F30" s="37">
        <f>IF(ISNUMBER('KN 2017'!BR36),'KN 2017'!BR36,"")</f>
        <v>15.35</v>
      </c>
      <c r="G30" s="37">
        <f>IF(ISNUMBER('KN 2017'!BS36),'KN 2017'!BS36,"")</f>
        <v>20.23</v>
      </c>
      <c r="H30" s="37">
        <f>IF(ISNUMBER('KN 2017'!BT36),'KN 2017'!BT36,"")</f>
        <v>21.380864987584257</v>
      </c>
      <c r="I30" s="37">
        <f>IF(ISNUMBER('KN 2017'!BU36),'KN 2017'!BU36,"")</f>
        <v>17.649999999999999</v>
      </c>
      <c r="J30" s="37">
        <f>IF(ISNUMBER('KN 2017'!BV36),'KN 2017'!BV36,"")</f>
        <v>17.45</v>
      </c>
      <c r="K30" s="37">
        <f>IF(ISNUMBER('KN 2017'!BW36),'KN 2017'!BW36,"")</f>
        <v>17.777999999999999</v>
      </c>
      <c r="L30" s="37">
        <f>IF(ISNUMBER('KN 2017'!BX36),'KN 2017'!BX36,"")</f>
        <v>20.356841809497048</v>
      </c>
      <c r="M30" s="76">
        <f>IF(ISNUMBER('KN 2017'!BY36),'KN 2017'!BY36,"")</f>
        <v>18.420000000000002</v>
      </c>
      <c r="N30" s="76" t="str">
        <f>IF(ISNUMBER('KN 2017'!BZ36),'KN 2017'!BZ36,"")</f>
        <v/>
      </c>
      <c r="O30" s="37">
        <f>IF(ISNUMBER('KN 2017'!CA36),'KN 2017'!CA36,"")</f>
        <v>19.690000000000001</v>
      </c>
      <c r="P30" s="48">
        <f>IF(ISNUMBER('KN 2017'!CB36),'KN 2017'!CB36,"")</f>
        <v>18.189725439984702</v>
      </c>
    </row>
    <row r="31" spans="1:16" s="39" customFormat="1" x14ac:dyDescent="0.25">
      <c r="A31" s="42" t="s">
        <v>26</v>
      </c>
      <c r="B31" s="3">
        <f>IF(ISNUMBER('KN 2017'!CD36),'KN 2017'!CD36,"")</f>
        <v>27980</v>
      </c>
      <c r="C31" s="3">
        <f>IF(ISNUMBER('KN 2017'!CE36),'KN 2017'!CE36,"")</f>
        <v>27660</v>
      </c>
      <c r="D31" s="3">
        <f>IF(ISNUMBER('KN 2017'!CF36),'KN 2017'!CF36,"")</f>
        <v>28269</v>
      </c>
      <c r="E31" s="3">
        <f>IF(ISNUMBER('KN 2017'!CG36),'KN 2017'!CG36,"")</f>
        <v>29023</v>
      </c>
      <c r="F31" s="3">
        <f>IF(ISNUMBER('KN 2017'!CH36),'KN 2017'!CH36,"")</f>
        <v>26900</v>
      </c>
      <c r="G31" s="3">
        <f>IF(ISNUMBER('KN 2017'!CI36),'KN 2017'!CI36,"")</f>
        <v>26087</v>
      </c>
      <c r="H31" s="3">
        <f>IF(ISNUMBER('KN 2017'!CJ36),'KN 2017'!CJ36,"")</f>
        <v>29370</v>
      </c>
      <c r="I31" s="3">
        <f>IF(ISNUMBER('KN 2017'!CK36),'KN 2017'!CK36,"")</f>
        <v>26950</v>
      </c>
      <c r="J31" s="3">
        <f>IF(ISNUMBER('KN 2017'!CL36),'KN 2017'!CL36,"")</f>
        <v>25634</v>
      </c>
      <c r="K31" s="3">
        <f>IF(ISNUMBER('KN 2017'!CM36),'KN 2017'!CM36,"")</f>
        <v>26470</v>
      </c>
      <c r="L31" s="3">
        <f>IF(ISNUMBER('KN 2017'!CN36),'KN 2017'!CN36,"")</f>
        <v>26865</v>
      </c>
      <c r="M31" s="72">
        <f>IF(ISNUMBER('KN 2017'!CO36),'KN 2017'!CO36,"")</f>
        <v>29073</v>
      </c>
      <c r="N31" s="72" t="str">
        <f>IF(ISNUMBER('KN 2017'!CP36),'KN 2017'!CP36,"")</f>
        <v/>
      </c>
      <c r="O31" s="3">
        <f>IF(ISNUMBER('KN 2017'!CQ36),'KN 2017'!CQ36,"")</f>
        <v>28280</v>
      </c>
      <c r="P31" s="49">
        <f>IF(ISNUMBER('KN 2017'!CR36),'KN 2017'!CR36,"")</f>
        <v>27581.615384615383</v>
      </c>
    </row>
    <row r="32" spans="1:16" x14ac:dyDescent="0.25">
      <c r="A32" s="43" t="s">
        <v>27</v>
      </c>
      <c r="B32" s="37">
        <f>IF(ISNUMBER('KN 2017'!CT36),'KN 2017'!CT36,"")</f>
        <v>33.5</v>
      </c>
      <c r="C32" s="37">
        <f>IF(ISNUMBER('KN 2017'!CU36),'KN 2017'!CU36,"")</f>
        <v>34.728042000000002</v>
      </c>
      <c r="D32" s="37">
        <f>IF(ISNUMBER('KN 2017'!CV36),'KN 2017'!CV36,"")</f>
        <v>45.254031759563212</v>
      </c>
      <c r="E32" s="37">
        <f>IF(ISNUMBER('KN 2017'!CW36),'KN 2017'!CW36,"")</f>
        <v>41.6</v>
      </c>
      <c r="F32" s="37">
        <f>IF(ISNUMBER('KN 2017'!CX36),'KN 2017'!CX36,"")</f>
        <v>30.42</v>
      </c>
      <c r="G32" s="37">
        <f>IF(ISNUMBER('KN 2017'!CY36),'KN 2017'!CY36,"")</f>
        <v>31.1</v>
      </c>
      <c r="H32" s="37">
        <f>IF(ISNUMBER('KN 2017'!CZ36),'KN 2017'!CZ36,"")</f>
        <v>40.916035932155999</v>
      </c>
      <c r="I32" s="37">
        <f>IF(ISNUMBER('KN 2017'!DA36),'KN 2017'!DA36,"")</f>
        <v>37.19</v>
      </c>
      <c r="J32" s="37">
        <f>IF(ISNUMBER('KN 2017'!DB36),'KN 2017'!DB36,"")</f>
        <v>30</v>
      </c>
      <c r="K32" s="37">
        <f>IF(ISNUMBER('KN 2017'!DC36),'KN 2017'!DC36,"")</f>
        <v>41.36</v>
      </c>
      <c r="L32" s="37">
        <f>IF(ISNUMBER('KN 2017'!DD36),'KN 2017'!DD36,"")</f>
        <v>40.53</v>
      </c>
      <c r="M32" s="76">
        <f>IF(ISNUMBER('KN 2017'!DE36),'KN 2017'!DE36,"")</f>
        <v>37.19</v>
      </c>
      <c r="N32" s="76" t="str">
        <f>IF(ISNUMBER('KN 2017'!DF36),'KN 2017'!DF36,"")</f>
        <v/>
      </c>
      <c r="O32" s="37">
        <f>IF(ISNUMBER('KN 2017'!DG36),'KN 2017'!DG36,"")</f>
        <v>54.1</v>
      </c>
      <c r="P32" s="48">
        <f>IF(ISNUMBER('KN 2017'!DH36),'KN 2017'!DH36,"")</f>
        <v>38.299085360901479</v>
      </c>
    </row>
    <row r="33" spans="1:16" s="39" customFormat="1" ht="15.75" thickBot="1" x14ac:dyDescent="0.3">
      <c r="A33" s="44" t="s">
        <v>28</v>
      </c>
      <c r="B33" s="40">
        <f>IF(ISNUMBER('KN 2017'!DJ36),'KN 2017'!DJ36,"")</f>
        <v>18630</v>
      </c>
      <c r="C33" s="40">
        <f>IF(ISNUMBER('KN 2017'!DK36),'KN 2017'!DK36,"")</f>
        <v>18094.2</v>
      </c>
      <c r="D33" s="40">
        <f>IF(ISNUMBER('KN 2017'!DL36),'KN 2017'!DL36,"")</f>
        <v>16322</v>
      </c>
      <c r="E33" s="40">
        <f>IF(ISNUMBER('KN 2017'!DM36),'KN 2017'!DM36,"")</f>
        <v>16635</v>
      </c>
      <c r="F33" s="40">
        <f>IF(ISNUMBER('KN 2017'!DN36),'KN 2017'!DN36,"")</f>
        <v>15300</v>
      </c>
      <c r="G33" s="40">
        <f>IF(ISNUMBER('KN 2017'!DO36),'KN 2017'!DO36,"")</f>
        <v>15831</v>
      </c>
      <c r="H33" s="40">
        <f>IF(ISNUMBER('KN 2017'!DP36),'KN 2017'!DP36,"")</f>
        <v>18990</v>
      </c>
      <c r="I33" s="40">
        <f>IF(ISNUMBER('KN 2017'!DQ36),'KN 2017'!DQ36,"")</f>
        <v>16395</v>
      </c>
      <c r="J33" s="40">
        <f>IF(ISNUMBER('KN 2017'!DR36),'KN 2017'!DR36,"")</f>
        <v>18175</v>
      </c>
      <c r="K33" s="40">
        <f>IF(ISNUMBER('KN 2017'!DS36),'KN 2017'!DS36,"")</f>
        <v>15816</v>
      </c>
      <c r="L33" s="40">
        <f>IF(ISNUMBER('KN 2017'!DT36),'KN 2017'!DT36,"")</f>
        <v>17657</v>
      </c>
      <c r="M33" s="94">
        <f>IF(ISNUMBER('KN 2017'!DU36),'KN 2017'!DU36,"")</f>
        <v>16551</v>
      </c>
      <c r="N33" s="94" t="str">
        <f>IF(ISNUMBER('KN 2017'!DV36),'KN 2017'!DV36,"")</f>
        <v/>
      </c>
      <c r="O33" s="40">
        <f>IF(ISNUMBER('KN 2017'!DW36),'KN 2017'!DW36,"")</f>
        <v>16710</v>
      </c>
      <c r="P33" s="50">
        <f>IF(ISNUMBER('KN 2017'!DX36),'KN 2017'!DX36,"")</f>
        <v>17008.169230769232</v>
      </c>
    </row>
    <row r="34" spans="1:16" s="41" customFormat="1" ht="19.5" thickBot="1" x14ac:dyDescent="0.35">
      <c r="A34" s="98" t="str">
        <f>'KN 2017'!A37</f>
        <v>23-55-H/02 Karosář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51</v>
      </c>
      <c r="B35" s="52">
        <f>IF(ISNUMBER('KN 2017'!B37),'KN 2017'!B37,"")</f>
        <v>24097.23076923077</v>
      </c>
      <c r="C35" s="52">
        <f>IF(ISNUMBER('KN 2017'!C37),'KN 2017'!C37,"")</f>
        <v>23382.317448283338</v>
      </c>
      <c r="D35" s="52">
        <f>IF(ISNUMBER('KN 2017'!D37),'KN 2017'!D37,"")</f>
        <v>23467.311310073008</v>
      </c>
      <c r="E35" s="52">
        <f>IF(ISNUMBER('KN 2017'!E37),'KN 2017'!E37,"")</f>
        <v>18701.791225241825</v>
      </c>
      <c r="F35" s="92" t="str">
        <f>IF(ISNUMBER('KN 2017'!F37),'KN 2017'!F37,"")</f>
        <v/>
      </c>
      <c r="G35" s="52">
        <f>IF(ISNUMBER('KN 2017'!G37),'KN 2017'!G37,"")</f>
        <v>20467.966863905327</v>
      </c>
      <c r="H35" s="52">
        <f>IF(ISNUMBER('KN 2017'!H37),'KN 2017'!H37,"")</f>
        <v>27240.799480819689</v>
      </c>
      <c r="I35" s="52">
        <f>IF(ISNUMBER('KN 2017'!I37),'KN 2017'!I37,"")</f>
        <v>21511.232349165599</v>
      </c>
      <c r="J35" s="52">
        <f>IF(ISNUMBER('KN 2017'!J37),'KN 2017'!J37,"")</f>
        <v>25311.524926686216</v>
      </c>
      <c r="K35" s="52">
        <f>IF(ISNUMBER('KN 2017'!K37),'KN 2017'!K37,"")</f>
        <v>24039.62924486299</v>
      </c>
      <c r="L35" s="52">
        <f>IF(ISNUMBER('KN 2017'!L37),'KN 2017'!L37,"")</f>
        <v>19698.501895760983</v>
      </c>
      <c r="M35" s="52">
        <f>IF(ISNUMBER('KN 2017'!M37),'KN 2017'!M37,"")</f>
        <v>21976.289746917588</v>
      </c>
      <c r="N35" s="52">
        <f>IF(ISNUMBER('KN 2017'!N37),'KN 2017'!N37,"")</f>
        <v>30785.249334516418</v>
      </c>
      <c r="O35" s="52">
        <f>IF(ISNUMBER('KN 2017'!O37),'KN 2017'!O37,"")</f>
        <v>20581.655975315065</v>
      </c>
      <c r="P35" s="46">
        <f>IF(ISNUMBER('KN 2017'!P37),'KN 2017'!P37,"")</f>
        <v>23173.961582367603</v>
      </c>
    </row>
    <row r="36" spans="1:16" s="39" customFormat="1" x14ac:dyDescent="0.25">
      <c r="A36" s="42" t="s">
        <v>52</v>
      </c>
      <c r="B36" s="38">
        <f>IF(ISNUMBER('KN 2017'!R37),'KN 2017'!R37,"")</f>
        <v>0</v>
      </c>
      <c r="C36" s="38">
        <f>IF(ISNUMBER('KN 2017'!S37),'KN 2017'!S37,"")</f>
        <v>0</v>
      </c>
      <c r="D36" s="38" t="str">
        <f>IF(ISNUMBER('KN 2017'!T37),'KN 2017'!T37,"")</f>
        <v/>
      </c>
      <c r="E36" s="38">
        <f>IF(ISNUMBER('KN 2017'!U37),'KN 2017'!U37,"")</f>
        <v>250</v>
      </c>
      <c r="F36" s="93" t="str">
        <f>IF(ISNUMBER('KN 2017'!V37),'KN 2017'!V37,"")</f>
        <v/>
      </c>
      <c r="G36" s="38">
        <f>IF(ISNUMBER('KN 2017'!W37),'KN 2017'!W37,"")</f>
        <v>206</v>
      </c>
      <c r="H36" s="38">
        <f>IF(ISNUMBER('KN 2017'!X37),'KN 2017'!X37,"")</f>
        <v>0</v>
      </c>
      <c r="I36" s="38">
        <f>IF(ISNUMBER('KN 2017'!Y37),'KN 2017'!Y37,"")</f>
        <v>81.7</v>
      </c>
      <c r="J36" s="38">
        <f>IF(ISNUMBER('KN 2017'!Z37),'KN 2017'!Z37,"")</f>
        <v>101</v>
      </c>
      <c r="K36" s="38">
        <f>IF(ISNUMBER('KN 2017'!AA37),'KN 2017'!AA37,"")</f>
        <v>137</v>
      </c>
      <c r="L36" s="38">
        <f>IF(ISNUMBER('KN 2017'!AB37),'KN 2017'!AB37,"")</f>
        <v>0</v>
      </c>
      <c r="M36" s="38">
        <f>IF(ISNUMBER('KN 2017'!AC37),'KN 2017'!AC37,"")</f>
        <v>0</v>
      </c>
      <c r="N36" s="38">
        <f>IF(ISNUMBER('KN 2017'!AD37),'KN 2017'!AD37,"")</f>
        <v>0</v>
      </c>
      <c r="O36" s="38">
        <f>IF(ISNUMBER('KN 2017'!AE37),'KN 2017'!AE37,"")</f>
        <v>325</v>
      </c>
      <c r="P36" s="47">
        <f>IF(ISNUMBER('KN 2017'!AF37),'KN 2017'!AF37,"")</f>
        <v>183.45000000000002</v>
      </c>
    </row>
    <row r="37" spans="1:16" x14ac:dyDescent="0.25">
      <c r="A37" s="43" t="s">
        <v>25</v>
      </c>
      <c r="B37" s="37">
        <f>IF(ISNUMBER('KN 2017'!BN37),'KN 2017'!BN37,"")</f>
        <v>19.5</v>
      </c>
      <c r="C37" s="37">
        <f>IF(ISNUMBER('KN 2017'!BO37),'KN 2017'!BO37,"")</f>
        <v>20.906461763141905</v>
      </c>
      <c r="D37" s="37">
        <f>IF(ISNUMBER('KN 2017'!BP37),'KN 2017'!BP37,"")</f>
        <v>18.537664043360003</v>
      </c>
      <c r="E37" s="37">
        <f>IF(ISNUMBER('KN 2017'!BQ37),'KN 2017'!BQ37,"")</f>
        <v>25.05</v>
      </c>
      <c r="F37" s="76" t="str">
        <f>IF(ISNUMBER('KN 2017'!BR37),'KN 2017'!BR37,"")</f>
        <v/>
      </c>
      <c r="G37" s="37">
        <f>IF(ISNUMBER('KN 2017'!BS37),'KN 2017'!BS37,"")</f>
        <v>23.66</v>
      </c>
      <c r="H37" s="37">
        <f>IF(ISNUMBER('KN 2017'!BT37),'KN 2017'!BT37,"")</f>
        <v>16.262949998500289</v>
      </c>
      <c r="I37" s="37">
        <f>IF(ISNUMBER('KN 2017'!BU37),'KN 2017'!BU37,"")</f>
        <v>21.28</v>
      </c>
      <c r="J37" s="37">
        <f>IF(ISNUMBER('KN 2017'!BV37),'KN 2017'!BV37,"")</f>
        <v>17.05</v>
      </c>
      <c r="K37" s="37">
        <f>IF(ISNUMBER('KN 2017'!BW37),'KN 2017'!BW37,"")</f>
        <v>17.625</v>
      </c>
      <c r="L37" s="37">
        <f>IF(ISNUMBER('KN 2017'!BX37),'KN 2017'!BX37,"")</f>
        <v>23.314388274005385</v>
      </c>
      <c r="M37" s="37">
        <f>IF(ISNUMBER('KN 2017'!BY37),'KN 2017'!BY37,"")</f>
        <v>22.08</v>
      </c>
      <c r="N37" s="37">
        <f>IF(ISNUMBER('KN 2017'!BZ37),'KN 2017'!BZ37,"")</f>
        <v>11.5</v>
      </c>
      <c r="O37" s="37">
        <f>IF(ISNUMBER('KN 2017'!CA37),'KN 2017'!CA37,"")</f>
        <v>20.11</v>
      </c>
      <c r="P37" s="48">
        <f>IF(ISNUMBER('KN 2017'!CB37),'KN 2017'!CB37,"")</f>
        <v>19.759728006077509</v>
      </c>
    </row>
    <row r="38" spans="1:16" s="39" customFormat="1" x14ac:dyDescent="0.25">
      <c r="A38" s="42" t="s">
        <v>26</v>
      </c>
      <c r="B38" s="3">
        <f>IF(ISNUMBER('KN 2017'!CD37),'KN 2017'!CD37,"")</f>
        <v>27980</v>
      </c>
      <c r="C38" s="3">
        <f>IF(ISNUMBER('KN 2017'!CE37),'KN 2017'!CE37,"")</f>
        <v>27660</v>
      </c>
      <c r="D38" s="3">
        <f>IF(ISNUMBER('KN 2017'!CF37),'KN 2017'!CF37,"")</f>
        <v>28269</v>
      </c>
      <c r="E38" s="3">
        <f>IF(ISNUMBER('KN 2017'!CG37),'KN 2017'!CG37,"")</f>
        <v>29023</v>
      </c>
      <c r="F38" s="72" t="str">
        <f>IF(ISNUMBER('KN 2017'!CH37),'KN 2017'!CH37,"")</f>
        <v/>
      </c>
      <c r="G38" s="3">
        <f>IF(ISNUMBER('KN 2017'!CI37),'KN 2017'!CI37,"")</f>
        <v>26087</v>
      </c>
      <c r="H38" s="3">
        <f>IF(ISNUMBER('KN 2017'!CJ37),'KN 2017'!CJ37,"")</f>
        <v>29370</v>
      </c>
      <c r="I38" s="3">
        <f>IF(ISNUMBER('KN 2017'!CK37),'KN 2017'!CK37,"")</f>
        <v>26950</v>
      </c>
      <c r="J38" s="3">
        <f>IF(ISNUMBER('KN 2017'!CL37),'KN 2017'!CL37,"")</f>
        <v>25634</v>
      </c>
      <c r="K38" s="3">
        <f>IF(ISNUMBER('KN 2017'!CM37),'KN 2017'!CM37,"")</f>
        <v>26470</v>
      </c>
      <c r="L38" s="3">
        <f>IF(ISNUMBER('KN 2017'!CN37),'KN 2017'!CN37,"")</f>
        <v>26865</v>
      </c>
      <c r="M38" s="3">
        <f>IF(ISNUMBER('KN 2017'!CO37),'KN 2017'!CO37,"")</f>
        <v>29073</v>
      </c>
      <c r="N38" s="3">
        <f>IF(ISNUMBER('KN 2017'!CP37),'KN 2017'!CP37,"")</f>
        <v>25501</v>
      </c>
      <c r="O38" s="3">
        <f>IF(ISNUMBER('KN 2017'!CQ37),'KN 2017'!CQ37,"")</f>
        <v>28280</v>
      </c>
      <c r="P38" s="49">
        <f>IF(ISNUMBER('KN 2017'!CR37),'KN 2017'!CR37,"")</f>
        <v>27474</v>
      </c>
    </row>
    <row r="39" spans="1:16" x14ac:dyDescent="0.25">
      <c r="A39" s="43" t="s">
        <v>27</v>
      </c>
      <c r="B39" s="37">
        <f>IF(ISNUMBER('KN 2017'!CT37),'KN 2017'!CT37,"")</f>
        <v>32.5</v>
      </c>
      <c r="C39" s="37">
        <f>IF(ISNUMBER('KN 2017'!CU37),'KN 2017'!CU37,"")</f>
        <v>28.928016</v>
      </c>
      <c r="D39" s="37">
        <f>IF(ISNUMBER('KN 2017'!CV37),'KN 2017'!CV37,"")</f>
        <v>37.899980030992808</v>
      </c>
      <c r="E39" s="37">
        <f>IF(ISNUMBER('KN 2017'!CW37),'KN 2017'!CW37,"")</f>
        <v>41.6</v>
      </c>
      <c r="F39" s="76" t="str">
        <f>IF(ISNUMBER('KN 2017'!CX37),'KN 2017'!CX37,"")</f>
        <v/>
      </c>
      <c r="G39" s="37">
        <f>IF(ISNUMBER('KN 2017'!CY37),'KN 2017'!CY37,"")</f>
        <v>26.25</v>
      </c>
      <c r="H39" s="37">
        <f>IF(ISNUMBER('KN 2017'!CZ37),'KN 2017'!CZ37,"")</f>
        <v>40.916035932155999</v>
      </c>
      <c r="I39" s="37">
        <f>IF(ISNUMBER('KN 2017'!DA37),'KN 2017'!DA37,"")</f>
        <v>31.16</v>
      </c>
      <c r="J39" s="37">
        <f>IF(ISNUMBER('KN 2017'!DB37),'KN 2017'!DB37,"")</f>
        <v>30</v>
      </c>
      <c r="K39" s="37">
        <f>IF(ISNUMBER('KN 2017'!DC37),'KN 2017'!DC37,"")</f>
        <v>31.54</v>
      </c>
      <c r="L39" s="37">
        <f>IF(ISNUMBER('KN 2017'!DD37),'KN 2017'!DD37,"")</f>
        <v>36.090000000000003</v>
      </c>
      <c r="M39" s="37">
        <f>IF(ISNUMBER('KN 2017'!DE37),'KN 2017'!DE37,"")</f>
        <v>32.159999999999997</v>
      </c>
      <c r="N39" s="37">
        <f>IF(ISNUMBER('KN 2017'!DF37),'KN 2017'!DF37,"")</f>
        <v>49</v>
      </c>
      <c r="O39" s="37">
        <f>IF(ISNUMBER('KN 2017'!DG37),'KN 2017'!DG37,"")</f>
        <v>54.1</v>
      </c>
      <c r="P39" s="48">
        <f>IF(ISNUMBER('KN 2017'!DH37),'KN 2017'!DH37,"")</f>
        <v>36.318771689472982</v>
      </c>
    </row>
    <row r="40" spans="1:16" s="39" customFormat="1" ht="15.75" thickBot="1" x14ac:dyDescent="0.3">
      <c r="A40" s="44" t="s">
        <v>28</v>
      </c>
      <c r="B40" s="40">
        <f>IF(ISNUMBER('KN 2017'!DJ37),'KN 2017'!DJ37,"")</f>
        <v>18630</v>
      </c>
      <c r="C40" s="40">
        <f>IF(ISNUMBER('KN 2017'!DK37),'KN 2017'!DK37,"")</f>
        <v>18094.2</v>
      </c>
      <c r="D40" s="40">
        <f>IF(ISNUMBER('KN 2017'!DL37),'KN 2017'!DL37,"")</f>
        <v>16322</v>
      </c>
      <c r="E40" s="40">
        <f>IF(ISNUMBER('KN 2017'!DM37),'KN 2017'!DM37,"")</f>
        <v>16635</v>
      </c>
      <c r="F40" s="94" t="str">
        <f>IF(ISNUMBER('KN 2017'!DN37),'KN 2017'!DN37,"")</f>
        <v/>
      </c>
      <c r="G40" s="40">
        <f>IF(ISNUMBER('KN 2017'!DO37),'KN 2017'!DO37,"")</f>
        <v>15831</v>
      </c>
      <c r="H40" s="40">
        <f>IF(ISNUMBER('KN 2017'!DP37),'KN 2017'!DP37,"")</f>
        <v>18990</v>
      </c>
      <c r="I40" s="40">
        <f>IF(ISNUMBER('KN 2017'!DQ37),'KN 2017'!DQ37,"")</f>
        <v>16395</v>
      </c>
      <c r="J40" s="40">
        <f>IF(ISNUMBER('KN 2017'!DR37),'KN 2017'!DR37,"")</f>
        <v>18175</v>
      </c>
      <c r="K40" s="40">
        <f>IF(ISNUMBER('KN 2017'!DS37),'KN 2017'!DS37,"")</f>
        <v>15816</v>
      </c>
      <c r="L40" s="40">
        <f>IF(ISNUMBER('KN 2017'!DT37),'KN 2017'!DT37,"")</f>
        <v>17657</v>
      </c>
      <c r="M40" s="40">
        <f>IF(ISNUMBER('KN 2017'!DU37),'KN 2017'!DU37,"")</f>
        <v>16551</v>
      </c>
      <c r="N40" s="40">
        <f>IF(ISNUMBER('KN 2017'!DV37),'KN 2017'!DV37,"")</f>
        <v>17050</v>
      </c>
      <c r="O40" s="40">
        <f>IF(ISNUMBER('KN 2017'!DW37),'KN 2017'!DW37,"")</f>
        <v>16710</v>
      </c>
      <c r="P40" s="50">
        <f>IF(ISNUMBER('KN 2017'!DX37),'KN 2017'!DX37,"")</f>
        <v>17142.784615384615</v>
      </c>
    </row>
    <row r="43" spans="1:16" x14ac:dyDescent="0.25">
      <c r="A43"/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D38" sqref="D38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sqref="A1:P1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6" t="s">
        <v>65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8" t="s">
        <v>64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tr">
        <f>'KN 2017'!A6</f>
        <v>65-51-H/01 Kuchař - číšník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51</v>
      </c>
      <c r="B7" s="79">
        <f>IF(ISNUMBER('Tabulka č. 1'!B7-'KN 2016 TV tab.1'!B7),ROUND('Tabulka č. 1'!B7-'KN 2016 TV tab.1'!B7,0),"")</f>
        <v>1445</v>
      </c>
      <c r="C7" s="79">
        <f>IF(ISNUMBER('Tabulka č. 1'!C7-'KN 2016 TV tab.1'!C7),ROUND('Tabulka č. 1'!C7-'KN 2016 TV tab.1'!C7,0),"")</f>
        <v>1381</v>
      </c>
      <c r="D7" s="79">
        <f>IF(ISNUMBER('Tabulka č. 1'!D7-'KN 2016 TV tab.1'!D7),ROUND('Tabulka č. 1'!D7-'KN 2016 TV tab.1'!D7,0),"")</f>
        <v>1256</v>
      </c>
      <c r="E7" s="79">
        <f>IF(ISNUMBER('Tabulka č. 1'!E7-'KN 2016 TV tab.1'!E7),ROUND('Tabulka č. 1'!E7-'KN 2016 TV tab.1'!E7,0),"")</f>
        <v>1502</v>
      </c>
      <c r="F7" s="79">
        <f>IF(ISNUMBER('Tabulka č. 1'!F7-'KN 2016 TV tab.1'!F7),ROUND('Tabulka č. 1'!F7-'KN 2016 TV tab.1'!F7,0),"")</f>
        <v>2753</v>
      </c>
      <c r="G7" s="79">
        <f>IF(ISNUMBER('Tabulka č. 1'!G7-'KN 2016 TV tab.1'!G7),ROUND('Tabulka č. 1'!G7-'KN 2016 TV tab.1'!G7,0),"")</f>
        <v>1079</v>
      </c>
      <c r="H7" s="79">
        <f>IF(ISNUMBER('Tabulka č. 1'!H7-'KN 2016 TV tab.1'!H7),ROUND('Tabulka č. 1'!H7-'KN 2016 TV tab.1'!H7,0),"")</f>
        <v>2377</v>
      </c>
      <c r="I7" s="79">
        <f>IF(ISNUMBER('Tabulka č. 1'!I7-'KN 2016 TV tab.1'!I7),ROUND('Tabulka č. 1'!I7-'KN 2016 TV tab.1'!I7,0),"")</f>
        <v>1128</v>
      </c>
      <c r="J7" s="79">
        <f>IF(ISNUMBER('Tabulka č. 1'!J7-'KN 2016 TV tab.1'!J7),ROUND('Tabulka č. 1'!J7-'KN 2016 TV tab.1'!J7,0),"")</f>
        <v>1068</v>
      </c>
      <c r="K7" s="79">
        <f>IF(ISNUMBER('Tabulka č. 1'!K7-'KN 2016 TV tab.1'!K7),ROUND('Tabulka č. 1'!K7-'KN 2016 TV tab.1'!K7,0),"")</f>
        <v>1268</v>
      </c>
      <c r="L7" s="79">
        <f>IF(ISNUMBER('Tabulka č. 1'!L7-'KN 2016 TV tab.1'!L7),ROUND('Tabulka č. 1'!L7-'KN 2016 TV tab.1'!L7,0),"")</f>
        <v>1303</v>
      </c>
      <c r="M7" s="79">
        <f>IF(ISNUMBER('Tabulka č. 1'!M7-'KN 2016 TV tab.1'!M7),ROUND('Tabulka č. 1'!M7-'KN 2016 TV tab.1'!M7,0),"")</f>
        <v>1323</v>
      </c>
      <c r="N7" s="79">
        <f>IF(ISNUMBER('Tabulka č. 1'!N7-'KN 2016 TV tab.1'!N7),ROUND('Tabulka č. 1'!N7-'KN 2016 TV tab.1'!N7,0),"")</f>
        <v>2883</v>
      </c>
      <c r="O7" s="80">
        <f>IF(ISNUMBER('Tabulka č. 1'!O7-'KN 2016 TV tab.1'!O7),ROUND('Tabulka č. 1'!O7-'KN 2016 TV tab.1'!O7,0),"")</f>
        <v>1228</v>
      </c>
      <c r="P7" s="46">
        <f>IF(ISNUMBER(AVERAGE(B7:O7)),AVERAGE(B7:O7),"")</f>
        <v>1571</v>
      </c>
    </row>
    <row r="8" spans="1:31" s="39" customFormat="1" x14ac:dyDescent="0.25">
      <c r="A8" s="42" t="s">
        <v>52</v>
      </c>
      <c r="B8" s="81">
        <f>IF(ISNUMBER('Tabulka č. 1'!B8-'KN 2016 TV tab.1'!B8),ROUND('Tabulka č. 1'!B8-'KN 2016 TV tab.1'!B8,0),"")</f>
        <v>0</v>
      </c>
      <c r="C8" s="81">
        <f>IF(ISNUMBER('Tabulka č. 1'!C8-'KN 2016 TV tab.1'!C8),ROUND('Tabulka č. 1'!C8-'KN 2016 TV tab.1'!C8,0),"")</f>
        <v>0</v>
      </c>
      <c r="D8" s="81">
        <f>IF(ISNUMBER('Tabulka č. 1'!D8-'KN 2016 TV tab.1'!D8),ROUND('Tabulka č. 1'!D8-'KN 2016 TV tab.1'!D8,0),"")</f>
        <v>-15</v>
      </c>
      <c r="E8" s="81">
        <f>IF(ISNUMBER('Tabulka č. 1'!E8-'KN 2016 TV tab.1'!E8),ROUND('Tabulka č. 1'!E8-'KN 2016 TV tab.1'!E8,0),"")</f>
        <v>0</v>
      </c>
      <c r="F8" s="81">
        <f>IF(ISNUMBER('Tabulka č. 1'!F8-'KN 2016 TV tab.1'!F8),ROUND('Tabulka č. 1'!F8-'KN 2016 TV tab.1'!F8,0),"")</f>
        <v>0</v>
      </c>
      <c r="G8" s="81">
        <f>IF(ISNUMBER('Tabulka č. 1'!G8-'KN 2016 TV tab.1'!G8),ROUND('Tabulka č. 1'!G8-'KN 2016 TV tab.1'!G8,0),"")</f>
        <v>5</v>
      </c>
      <c r="H8" s="81">
        <f>IF(ISNUMBER('Tabulka č. 1'!H8-'KN 2016 TV tab.1'!H8),ROUND('Tabulka č. 1'!H8-'KN 2016 TV tab.1'!H8,0),"")</f>
        <v>0</v>
      </c>
      <c r="I8" s="81">
        <f>IF(ISNUMBER('Tabulka č. 1'!I8-'KN 2016 TV tab.1'!I8),ROUND('Tabulka č. 1'!I8-'KN 2016 TV tab.1'!I8,0),"")</f>
        <v>1</v>
      </c>
      <c r="J8" s="81">
        <f>IF(ISNUMBER('Tabulka č. 1'!J8-'KN 2016 TV tab.1'!J8),ROUND('Tabulka č. 1'!J8-'KN 2016 TV tab.1'!J8,0),"")</f>
        <v>-8</v>
      </c>
      <c r="K8" s="81">
        <f>IF(ISNUMBER('Tabulka č. 1'!K8-'KN 2016 TV tab.1'!K8),ROUND('Tabulka č. 1'!K8-'KN 2016 TV tab.1'!K8,0),"")</f>
        <v>-2</v>
      </c>
      <c r="L8" s="81">
        <f>IF(ISNUMBER('Tabulka č. 1'!L8-'KN 2016 TV tab.1'!L8),ROUND('Tabulka č. 1'!L8-'KN 2016 TV tab.1'!L8,0),"")</f>
        <v>-9</v>
      </c>
      <c r="M8" s="81">
        <f>IF(ISNUMBER('Tabulka č. 1'!M8-'KN 2016 TV tab.1'!M8),ROUND('Tabulka č. 1'!M8-'KN 2016 TV tab.1'!M8,0),"")</f>
        <v>0</v>
      </c>
      <c r="N8" s="81">
        <f>IF(ISNUMBER('Tabulka č. 1'!N8-'KN 2016 TV tab.1'!N8),ROUND('Tabulka č. 1'!N8-'KN 2016 TV tab.1'!N8,0),"")</f>
        <v>-8</v>
      </c>
      <c r="O8" s="82">
        <f>IF(ISNUMBER('Tabulka č. 1'!O8-'KN 2016 TV tab.1'!O8),ROUND('Tabulka č. 1'!O8-'KN 2016 TV tab.1'!O8,0),"")</f>
        <v>0</v>
      </c>
      <c r="P8" s="47">
        <f t="shared" ref="P8:P12" si="0">IF(ISNUMBER(AVERAGE(B8:O8)),AVERAGE(B8:O8),"")</f>
        <v>-2.5714285714285716</v>
      </c>
    </row>
    <row r="9" spans="1:31" x14ac:dyDescent="0.25">
      <c r="A9" s="43" t="s">
        <v>25</v>
      </c>
      <c r="B9" s="83">
        <f>IF(ISNUMBER('Tabulka č. 1'!B9-'KN 2016 TV tab.1'!B9),ROUND('Tabulka č. 1'!B9-'KN 2016 TV tab.1'!B9,2),"")</f>
        <v>0</v>
      </c>
      <c r="C9" s="83">
        <f>IF(ISNUMBER('Tabulka č. 1'!C9-'KN 2016 TV tab.1'!C9),ROUND('Tabulka č. 1'!C9-'KN 2016 TV tab.1'!C9,2),"")</f>
        <v>0.11</v>
      </c>
      <c r="D9" s="83">
        <f>IF(ISNUMBER('Tabulka č. 1'!D9-'KN 2016 TV tab.1'!D9),ROUND('Tabulka č. 1'!D9-'KN 2016 TV tab.1'!D9,2),"")</f>
        <v>0</v>
      </c>
      <c r="E9" s="83">
        <f>IF(ISNUMBER('Tabulka č. 1'!E9-'KN 2016 TV tab.1'!E9),ROUND('Tabulka č. 1'!E9-'KN 2016 TV tab.1'!E9,2),"")</f>
        <v>0</v>
      </c>
      <c r="F9" s="83">
        <f>IF(ISNUMBER('Tabulka č. 1'!F9-'KN 2016 TV tab.1'!F9),ROUND('Tabulka č. 1'!F9-'KN 2016 TV tab.1'!F9,2),"")</f>
        <v>-2.4500000000000002</v>
      </c>
      <c r="G9" s="84">
        <f>IF(ISNUMBER('Tabulka č. 1'!G9-'KN 2016 TV tab.1'!G9),ROUND('Tabulka č. 1'!G9-'KN 2016 TV tab.1'!G9,2),"")</f>
        <v>0</v>
      </c>
      <c r="H9" s="83">
        <f>IF(ISNUMBER('Tabulka č. 1'!H9-'KN 2016 TV tab.1'!H9),ROUND('Tabulka č. 1'!H9-'KN 2016 TV tab.1'!H9,2),"")</f>
        <v>-2.37</v>
      </c>
      <c r="I9" s="83">
        <f>IF(ISNUMBER('Tabulka č. 1'!I9-'KN 2016 TV tab.1'!I9),ROUND('Tabulka č. 1'!I9-'KN 2016 TV tab.1'!I9,2),"")</f>
        <v>0</v>
      </c>
      <c r="J9" s="83">
        <f>IF(ISNUMBER('Tabulka č. 1'!J9-'KN 2016 TV tab.1'!J9),ROUND('Tabulka č. 1'!J9-'KN 2016 TV tab.1'!J9,2),"")</f>
        <v>0</v>
      </c>
      <c r="K9" s="83">
        <f>IF(ISNUMBER('Tabulka č. 1'!K9-'KN 2016 TV tab.1'!K9),ROUND('Tabulka č. 1'!K9-'KN 2016 TV tab.1'!K9,2),"")</f>
        <v>0</v>
      </c>
      <c r="L9" s="83">
        <f>IF(ISNUMBER('Tabulka č. 1'!L9-'KN 2016 TV tab.1'!L9),ROUND('Tabulka č. 1'!L9-'KN 2016 TV tab.1'!L9,2),"")</f>
        <v>-0.13</v>
      </c>
      <c r="M9" s="83">
        <f>IF(ISNUMBER('Tabulka č. 1'!M9-'KN 2016 TV tab.1'!M9),ROUND('Tabulka č. 1'!M9-'KN 2016 TV tab.1'!M9,2),"")</f>
        <v>0</v>
      </c>
      <c r="N9" s="83">
        <f>IF(ISNUMBER('Tabulka č. 1'!N9-'KN 2016 TV tab.1'!N9),ROUND('Tabulka č. 1'!N9-'KN 2016 TV tab.1'!N9,2),"")</f>
        <v>-2</v>
      </c>
      <c r="O9" s="85">
        <f>IF(ISNUMBER('Tabulka č. 1'!O9-'KN 2016 TV tab.1'!O9),ROUND('Tabulka č. 1'!O9-'KN 2016 TV tab.1'!O9,2),"")</f>
        <v>0</v>
      </c>
      <c r="P9" s="48">
        <f t="shared" si="0"/>
        <v>-0.4885714285714286</v>
      </c>
    </row>
    <row r="10" spans="1:31" s="39" customFormat="1" x14ac:dyDescent="0.25">
      <c r="A10" s="42" t="s">
        <v>26</v>
      </c>
      <c r="B10" s="86">
        <f>IF(ISNUMBER('Tabulka č. 1'!B10-'KN 2016 TV tab.1'!B10),ROUND('Tabulka č. 1'!B10-'KN 2016 TV tab.1'!B10,0),"")</f>
        <v>2430</v>
      </c>
      <c r="C10" s="86">
        <f>IF(ISNUMBER('Tabulka č. 1'!C10-'KN 2016 TV tab.1'!C10),ROUND('Tabulka č. 1'!C10-'KN 2016 TV tab.1'!C10,0),"")</f>
        <v>2433</v>
      </c>
      <c r="D10" s="86">
        <f>IF(ISNUMBER('Tabulka č. 1'!D10-'KN 2016 TV tab.1'!D10),ROUND('Tabulka č. 1'!D10-'KN 2016 TV tab.1'!D10,0),"")</f>
        <v>2202</v>
      </c>
      <c r="E10" s="86">
        <f>IF(ISNUMBER('Tabulka č. 1'!E10-'KN 2016 TV tab.1'!E10),ROUND('Tabulka č. 1'!E10-'KN 2016 TV tab.1'!E10,0),"")</f>
        <v>2570</v>
      </c>
      <c r="F10" s="86">
        <f>IF(ISNUMBER('Tabulka č. 1'!F10-'KN 2016 TV tab.1'!F10),ROUND('Tabulka č. 1'!F10-'KN 2016 TV tab.1'!F10,0),"")</f>
        <v>2000</v>
      </c>
      <c r="G10" s="86">
        <f>IF(ISNUMBER('Tabulka č. 1'!G10-'KN 2016 TV tab.1'!G10),ROUND('Tabulka č. 1'!G10-'KN 2016 TV tab.1'!G10,0),"")</f>
        <v>1887</v>
      </c>
      <c r="H10" s="86">
        <f>IF(ISNUMBER('Tabulka č. 1'!H10-'KN 2016 TV tab.1'!H10),ROUND('Tabulka č. 1'!H10-'KN 2016 TV tab.1'!H10,0),"")</f>
        <v>2280</v>
      </c>
      <c r="I10" s="86">
        <f>IF(ISNUMBER('Tabulka č. 1'!I10-'KN 2016 TV tab.1'!I10),ROUND('Tabulka č. 1'!I10-'KN 2016 TV tab.1'!I10,0),"")</f>
        <v>1841</v>
      </c>
      <c r="J10" s="86">
        <f>IF(ISNUMBER('Tabulka č. 1'!J10-'KN 2016 TV tab.1'!J10),ROUND('Tabulka č. 1'!J10-'KN 2016 TV tab.1'!J10,0),"")</f>
        <v>1656</v>
      </c>
      <c r="K10" s="86">
        <f>IF(ISNUMBER('Tabulka č. 1'!K10-'KN 2016 TV tab.1'!K10),ROUND('Tabulka č. 1'!K10-'KN 2016 TV tab.1'!K10,0),"")</f>
        <v>2097</v>
      </c>
      <c r="L10" s="87">
        <f>IF(ISNUMBER('Tabulka č. 1'!L10-'KN 2016 TV tab.1'!L10),ROUND('Tabulka č. 1'!L10-'KN 2016 TV tab.1'!L10,0),"")</f>
        <v>2083</v>
      </c>
      <c r="M10" s="86">
        <f>IF(ISNUMBER('Tabulka č. 1'!M10-'KN 2016 TV tab.1'!M10),ROUND('Tabulka č. 1'!M10-'KN 2016 TV tab.1'!M10,0),"")</f>
        <v>2333</v>
      </c>
      <c r="N10" s="86">
        <f>IF(ISNUMBER('Tabulka č. 1'!N10-'KN 2016 TV tab.1'!N10),ROUND('Tabulka č. 1'!N10-'KN 2016 TV tab.1'!N10,0),"")</f>
        <v>2429</v>
      </c>
      <c r="O10" s="88">
        <f>IF(ISNUMBER('Tabulka č. 1'!O10-'KN 2016 TV tab.1'!O10),ROUND('Tabulka č. 1'!O10-'KN 2016 TV tab.1'!O10,0),"")</f>
        <v>2270</v>
      </c>
      <c r="P10" s="49">
        <f t="shared" si="0"/>
        <v>2179.3571428571427</v>
      </c>
    </row>
    <row r="11" spans="1:31" x14ac:dyDescent="0.25">
      <c r="A11" s="43" t="s">
        <v>27</v>
      </c>
      <c r="B11" s="83">
        <f>IF(ISNUMBER('Tabulka č. 1'!B11-'KN 2016 TV tab.1'!B11),ROUND('Tabulka č. 1'!B11-'KN 2016 TV tab.1'!B11,2),"")</f>
        <v>0</v>
      </c>
      <c r="C11" s="83">
        <f>IF(ISNUMBER('Tabulka č. 1'!C11-'KN 2016 TV tab.1'!C11),ROUND('Tabulka č. 1'!C11-'KN 2016 TV tab.1'!C11,2),"")</f>
        <v>0</v>
      </c>
      <c r="D11" s="83">
        <f>IF(ISNUMBER('Tabulka č. 1'!D11-'KN 2016 TV tab.1'!D11),ROUND('Tabulka č. 1'!D11-'KN 2016 TV tab.1'!D11,2),"")</f>
        <v>0</v>
      </c>
      <c r="E11" s="83">
        <f>IF(ISNUMBER('Tabulka č. 1'!E11-'KN 2016 TV tab.1'!E11),ROUND('Tabulka č. 1'!E11-'KN 2016 TV tab.1'!E11,2),"")</f>
        <v>0</v>
      </c>
      <c r="F11" s="83">
        <f>IF(ISNUMBER('Tabulka č. 1'!F11-'KN 2016 TV tab.1'!F11),ROUND('Tabulka č. 1'!F11-'KN 2016 TV tab.1'!F11,2),"")</f>
        <v>2.66</v>
      </c>
      <c r="G11" s="84">
        <f>IF(ISNUMBER('Tabulka č. 1'!G11-'KN 2016 TV tab.1'!G11),ROUND('Tabulka č. 1'!G11-'KN 2016 TV tab.1'!G11,2),"")</f>
        <v>0</v>
      </c>
      <c r="H11" s="83">
        <f>IF(ISNUMBER('Tabulka č. 1'!H11-'KN 2016 TV tab.1'!H11),ROUND('Tabulka č. 1'!H11-'KN 2016 TV tab.1'!H11,2),"")</f>
        <v>-0.65</v>
      </c>
      <c r="I11" s="83">
        <f>IF(ISNUMBER('Tabulka č. 1'!I11-'KN 2016 TV tab.1'!I11),ROUND('Tabulka č. 1'!I11-'KN 2016 TV tab.1'!I11,2),"")</f>
        <v>0</v>
      </c>
      <c r="J11" s="83">
        <f>IF(ISNUMBER('Tabulka č. 1'!J11-'KN 2016 TV tab.1'!J11),ROUND('Tabulka č. 1'!J11-'KN 2016 TV tab.1'!J11,2),"")</f>
        <v>0</v>
      </c>
      <c r="K11" s="83">
        <f>IF(ISNUMBER('Tabulka č. 1'!K11-'KN 2016 TV tab.1'!K11),ROUND('Tabulka č. 1'!K11-'KN 2016 TV tab.1'!K11,2),"")</f>
        <v>0</v>
      </c>
      <c r="L11" s="83">
        <f>IF(ISNUMBER('Tabulka č. 1'!L11-'KN 2016 TV tab.1'!L11),ROUND('Tabulka č. 1'!L11-'KN 2016 TV tab.1'!L11,2),"")</f>
        <v>0</v>
      </c>
      <c r="M11" s="83">
        <f>IF(ISNUMBER('Tabulka č. 1'!M11-'KN 2016 TV tab.1'!M11),ROUND('Tabulka č. 1'!M11-'KN 2016 TV tab.1'!M11,2),"")</f>
        <v>0</v>
      </c>
      <c r="N11" s="83">
        <f>IF(ISNUMBER('Tabulka č. 1'!N11-'KN 2016 TV tab.1'!N11),ROUND('Tabulka č. 1'!N11-'KN 2016 TV tab.1'!N11,2),"")</f>
        <v>0</v>
      </c>
      <c r="O11" s="85">
        <f>IF(ISNUMBER('Tabulka č. 1'!O11-'KN 2016 TV tab.1'!O11),ROUND('Tabulka č. 1'!O11-'KN 2016 TV tab.1'!O11,2),"")</f>
        <v>0</v>
      </c>
      <c r="P11" s="48">
        <f t="shared" si="0"/>
        <v>0.1435714285714286</v>
      </c>
    </row>
    <row r="12" spans="1:31" s="39" customFormat="1" ht="15.75" thickBot="1" x14ac:dyDescent="0.3">
      <c r="A12" s="44" t="s">
        <v>28</v>
      </c>
      <c r="B12" s="89">
        <f>IF(ISNUMBER('Tabulka č. 1'!B12-'KN 2016 TV tab.1'!B12),ROUND('Tabulka č. 1'!B12-'KN 2016 TV tab.1'!B12,0),"")</f>
        <v>1000</v>
      </c>
      <c r="C12" s="89">
        <f>IF(ISNUMBER('Tabulka č. 1'!C12-'KN 2016 TV tab.1'!C12),ROUND('Tabulka č. 1'!C12-'KN 2016 TV tab.1'!C12,0),"")</f>
        <v>1024</v>
      </c>
      <c r="D12" s="89">
        <f>IF(ISNUMBER('Tabulka č. 1'!D12-'KN 2016 TV tab.1'!D12),ROUND('Tabulka č. 1'!D12-'KN 2016 TV tab.1'!D12,0),"")</f>
        <v>777</v>
      </c>
      <c r="E12" s="89">
        <f>IF(ISNUMBER('Tabulka č. 1'!E12-'KN 2016 TV tab.1'!E12),ROUND('Tabulka č. 1'!E12-'KN 2016 TV tab.1'!E12,0),"")</f>
        <v>1232</v>
      </c>
      <c r="F12" s="89">
        <f>IF(ISNUMBER('Tabulka č. 1'!F12-'KN 2016 TV tab.1'!F12),ROUND('Tabulka č. 1'!F12-'KN 2016 TV tab.1'!F12,0),"")</f>
        <v>750</v>
      </c>
      <c r="G12" s="89">
        <f>IF(ISNUMBER('Tabulka č. 1'!G12-'KN 2016 TV tab.1'!G12),ROUND('Tabulka č. 1'!G12-'KN 2016 TV tab.1'!G12,0),"")</f>
        <v>754</v>
      </c>
      <c r="H12" s="89">
        <f>IF(ISNUMBER('Tabulka č. 1'!H12-'KN 2016 TV tab.1'!H12),ROUND('Tabulka č. 1'!H12-'KN 2016 TV tab.1'!H12,0),"")</f>
        <v>960</v>
      </c>
      <c r="I12" s="89">
        <f>IF(ISNUMBER('Tabulka č. 1'!I12-'KN 2016 TV tab.1'!I12),ROUND('Tabulka č. 1'!I12-'KN 2016 TV tab.1'!I12,0),"")</f>
        <v>771</v>
      </c>
      <c r="J12" s="89">
        <f>IF(ISNUMBER('Tabulka č. 1'!J12-'KN 2016 TV tab.1'!J12),ROUND('Tabulka č. 1'!J12-'KN 2016 TV tab.1'!J12,0),"")</f>
        <v>695</v>
      </c>
      <c r="K12" s="89">
        <f>IF(ISNUMBER('Tabulka č. 1'!K12-'KN 2016 TV tab.1'!K12),ROUND('Tabulka č. 1'!K12-'KN 2016 TV tab.1'!K12,0),"")</f>
        <v>753</v>
      </c>
      <c r="L12" s="90">
        <f>IF(ISNUMBER('Tabulka č. 1'!L12-'KN 2016 TV tab.1'!L12),ROUND('Tabulka č. 1'!L12-'KN 2016 TV tab.1'!L12,0),"")</f>
        <v>688</v>
      </c>
      <c r="M12" s="89">
        <f>IF(ISNUMBER('Tabulka č. 1'!M12-'KN 2016 TV tab.1'!M12),ROUND('Tabulka č. 1'!M12-'KN 2016 TV tab.1'!M12,0),"")</f>
        <v>788</v>
      </c>
      <c r="N12" s="89">
        <f>IF(ISNUMBER('Tabulka č. 1'!N12-'KN 2016 TV tab.1'!N12),ROUND('Tabulka č. 1'!N12-'KN 2016 TV tab.1'!N12,0),"")</f>
        <v>799</v>
      </c>
      <c r="O12" s="91">
        <f>IF(ISNUMBER('Tabulka č. 1'!O12-'KN 2016 TV tab.1'!O12),ROUND('Tabulka č. 1'!O12-'KN 2016 TV tab.1'!O12,0),"")</f>
        <v>850</v>
      </c>
      <c r="P12" s="50">
        <f t="shared" si="0"/>
        <v>845.78571428571433</v>
      </c>
    </row>
    <row r="13" spans="1:31" s="41" customFormat="1" ht="19.5" thickBot="1" x14ac:dyDescent="0.35">
      <c r="A13" s="98" t="str">
        <f>'KN 2017'!A7</f>
        <v>23-68-H/01 Mechanik opravář motorových vozidel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51</v>
      </c>
      <c r="B14" s="79">
        <f>IF(ISNUMBER('Tabulka č. 1'!B14-'KN 2016 TV tab.1'!B14),ROUND('Tabulka č. 1'!B14-'KN 2016 TV tab.1'!B14,0),"")</f>
        <v>1472</v>
      </c>
      <c r="C14" s="79">
        <f>IF(ISNUMBER('Tabulka č. 1'!C14-'KN 2016 TV tab.1'!C14),ROUND('Tabulka č. 1'!C14-'KN 2016 TV tab.1'!C14,0),"")</f>
        <v>1638</v>
      </c>
      <c r="D14" s="79">
        <f>IF(ISNUMBER('Tabulka č. 1'!D14-'KN 2016 TV tab.1'!D14),ROUND('Tabulka č. 1'!D14-'KN 2016 TV tab.1'!D14,0),"")</f>
        <v>1256</v>
      </c>
      <c r="E14" s="79">
        <f>IF(ISNUMBER('Tabulka č. 1'!E14-'KN 2016 TV tab.1'!E14),ROUND('Tabulka č. 1'!E14-'KN 2016 TV tab.1'!E14,0),"")</f>
        <v>1613</v>
      </c>
      <c r="F14" s="79">
        <f>IF(ISNUMBER('Tabulka č. 1'!F14-'KN 2016 TV tab.1'!F14),ROUND('Tabulka č. 1'!F14-'KN 2016 TV tab.1'!F14,0),"")</f>
        <v>2582</v>
      </c>
      <c r="G14" s="79">
        <f>IF(ISNUMBER('Tabulka č. 1'!G14-'KN 2016 TV tab.1'!G14),ROUND('Tabulka č. 1'!G14-'KN 2016 TV tab.1'!G14,0),"")</f>
        <v>1079</v>
      </c>
      <c r="H14" s="79">
        <f>IF(ISNUMBER('Tabulka č. 1'!H14-'KN 2016 TV tab.1'!H14),ROUND('Tabulka č. 1'!H14-'KN 2016 TV tab.1'!H14,0),"")</f>
        <v>3389</v>
      </c>
      <c r="I14" s="79">
        <f>IF(ISNUMBER('Tabulka č. 1'!I14-'KN 2016 TV tab.1'!I14),ROUND('Tabulka č. 1'!I14-'KN 2016 TV tab.1'!I14,0),"")</f>
        <v>1132</v>
      </c>
      <c r="J14" s="79">
        <f>IF(ISNUMBER('Tabulka č. 1'!J14-'KN 2016 TV tab.1'!J14),ROUND('Tabulka č. 1'!J14-'KN 2016 TV tab.1'!J14,0),"")</f>
        <v>1068</v>
      </c>
      <c r="K14" s="79">
        <f>IF(ISNUMBER('Tabulka č. 1'!K14-'KN 2016 TV tab.1'!K14),ROUND('Tabulka č. 1'!K14-'KN 2016 TV tab.1'!K14,0),"")</f>
        <v>1286</v>
      </c>
      <c r="L14" s="79">
        <f>IF(ISNUMBER('Tabulka č. 1'!L14-'KN 2016 TV tab.1'!L14),ROUND('Tabulka č. 1'!L14-'KN 2016 TV tab.1'!L14,0),"")</f>
        <v>1679</v>
      </c>
      <c r="M14" s="79">
        <f>IF(ISNUMBER('Tabulka č. 1'!M14-'KN 2016 TV tab.1'!M14),ROUND('Tabulka č. 1'!M14-'KN 2016 TV tab.1'!M14,0),"")</f>
        <v>1366</v>
      </c>
      <c r="N14" s="79">
        <f>IF(ISNUMBER('Tabulka č. 1'!N14-'KN 2016 TV tab.1'!N14),ROUND('Tabulka č. 1'!N14-'KN 2016 TV tab.1'!N14,0),"")</f>
        <v>1296</v>
      </c>
      <c r="O14" s="80">
        <f>IF(ISNUMBER('Tabulka č. 1'!O14-'KN 2016 TV tab.1'!O14),ROUND('Tabulka č. 1'!O14-'KN 2016 TV tab.1'!O14,0),"")</f>
        <v>1269</v>
      </c>
      <c r="P14" s="46">
        <f>IF(ISNUMBER(AVERAGE(B14:O14)),AVERAGE(B14:O14),"")</f>
        <v>1580.3571428571429</v>
      </c>
    </row>
    <row r="15" spans="1:31" s="39" customFormat="1" x14ac:dyDescent="0.25">
      <c r="A15" s="42" t="s">
        <v>52</v>
      </c>
      <c r="B15" s="81">
        <f>IF(ISNUMBER('Tabulka č. 1'!B15-'KN 2016 TV tab.1'!B15),ROUND('Tabulka č. 1'!B15-'KN 2016 TV tab.1'!B15,0),"")</f>
        <v>0</v>
      </c>
      <c r="C15" s="81">
        <f>IF(ISNUMBER('Tabulka č. 1'!C15-'KN 2016 TV tab.1'!C15),ROUND('Tabulka č. 1'!C15-'KN 2016 TV tab.1'!C15,0),"")</f>
        <v>0</v>
      </c>
      <c r="D15" s="81">
        <f>IF(ISNUMBER('Tabulka č. 1'!D15-'KN 2016 TV tab.1'!D15),ROUND('Tabulka č. 1'!D15-'KN 2016 TV tab.1'!D15,0),"")</f>
        <v>-15</v>
      </c>
      <c r="E15" s="81">
        <f>IF(ISNUMBER('Tabulka č. 1'!E15-'KN 2016 TV tab.1'!E15),ROUND('Tabulka č. 1'!E15-'KN 2016 TV tab.1'!E15,0),"")</f>
        <v>0</v>
      </c>
      <c r="F15" s="81">
        <f>IF(ISNUMBER('Tabulka č. 1'!F15-'KN 2016 TV tab.1'!F15),ROUND('Tabulka č. 1'!F15-'KN 2016 TV tab.1'!F15,0),"")</f>
        <v>0</v>
      </c>
      <c r="G15" s="81">
        <f>IF(ISNUMBER('Tabulka č. 1'!G15-'KN 2016 TV tab.1'!G15),ROUND('Tabulka č. 1'!G15-'KN 2016 TV tab.1'!G15,0),"")</f>
        <v>5</v>
      </c>
      <c r="H15" s="81">
        <f>IF(ISNUMBER('Tabulka č. 1'!H15-'KN 2016 TV tab.1'!H15),ROUND('Tabulka č. 1'!H15-'KN 2016 TV tab.1'!H15,0),"")</f>
        <v>0</v>
      </c>
      <c r="I15" s="81">
        <f>IF(ISNUMBER('Tabulka č. 1'!I15-'KN 2016 TV tab.1'!I15),ROUND('Tabulka č. 1'!I15-'KN 2016 TV tab.1'!I15,0),"")</f>
        <v>1</v>
      </c>
      <c r="J15" s="81">
        <f>IF(ISNUMBER('Tabulka č. 1'!J15-'KN 2016 TV tab.1'!J15),ROUND('Tabulka č. 1'!J15-'KN 2016 TV tab.1'!J15,0),"")</f>
        <v>-8</v>
      </c>
      <c r="K15" s="81">
        <f>IF(ISNUMBER('Tabulka č. 1'!K15-'KN 2016 TV tab.1'!K15),ROUND('Tabulka č. 1'!K15-'KN 2016 TV tab.1'!K15,0),"")</f>
        <v>-2</v>
      </c>
      <c r="L15" s="81">
        <f>IF(ISNUMBER('Tabulka č. 1'!L15-'KN 2016 TV tab.1'!L15),ROUND('Tabulka č. 1'!L15-'KN 2016 TV tab.1'!L15,0),"")</f>
        <v>-9</v>
      </c>
      <c r="M15" s="81">
        <f>IF(ISNUMBER('Tabulka č. 1'!M15-'KN 2016 TV tab.1'!M15),ROUND('Tabulka č. 1'!M15-'KN 2016 TV tab.1'!M15,0),"")</f>
        <v>0</v>
      </c>
      <c r="N15" s="81">
        <f>IF(ISNUMBER('Tabulka č. 1'!N15-'KN 2016 TV tab.1'!N15),ROUND('Tabulka č. 1'!N15-'KN 2016 TV tab.1'!N15,0),"")</f>
        <v>-37</v>
      </c>
      <c r="O15" s="82">
        <f>IF(ISNUMBER('Tabulka č. 1'!O15-'KN 2016 TV tab.1'!O15),ROUND('Tabulka č. 1'!O15-'KN 2016 TV tab.1'!O15,0),"")</f>
        <v>0</v>
      </c>
      <c r="P15" s="47">
        <f t="shared" ref="P15:P19" si="1">IF(ISNUMBER(AVERAGE(B15:O15)),AVERAGE(B15:O15),"")</f>
        <v>-4.6428571428571432</v>
      </c>
    </row>
    <row r="16" spans="1:31" x14ac:dyDescent="0.25">
      <c r="A16" s="43" t="s">
        <v>25</v>
      </c>
      <c r="B16" s="83">
        <f>IF(ISNUMBER('Tabulka č. 1'!B16-'KN 2016 TV tab.1'!B16),ROUND('Tabulka č. 1'!B16-'KN 2016 TV tab.1'!B16,2),"")</f>
        <v>0</v>
      </c>
      <c r="C16" s="83">
        <f>IF(ISNUMBER('Tabulka č. 1'!C16-'KN 2016 TV tab.1'!C16),ROUND('Tabulka č. 1'!C16-'KN 2016 TV tab.1'!C16,2),"")</f>
        <v>0.1</v>
      </c>
      <c r="D16" s="83">
        <f>IF(ISNUMBER('Tabulka č. 1'!D16-'KN 2016 TV tab.1'!D16),ROUND('Tabulka č. 1'!D16-'KN 2016 TV tab.1'!D16,2),"")</f>
        <v>0</v>
      </c>
      <c r="E16" s="83">
        <f>IF(ISNUMBER('Tabulka č. 1'!E16-'KN 2016 TV tab.1'!E16),ROUND('Tabulka č. 1'!E16-'KN 2016 TV tab.1'!E16,2),"")</f>
        <v>0</v>
      </c>
      <c r="F16" s="83">
        <f>IF(ISNUMBER('Tabulka č. 1'!F16-'KN 2016 TV tab.1'!F16),ROUND('Tabulka č. 1'!F16-'KN 2016 TV tab.1'!F16,2),"")</f>
        <v>-1.72</v>
      </c>
      <c r="G16" s="84">
        <f>IF(ISNUMBER('Tabulka č. 1'!G16-'KN 2016 TV tab.1'!G16),ROUND('Tabulka č. 1'!G16-'KN 2016 TV tab.1'!G16,2),"")</f>
        <v>0</v>
      </c>
      <c r="H16" s="83">
        <f>IF(ISNUMBER('Tabulka č. 1'!H16-'KN 2016 TV tab.1'!H16),ROUND('Tabulka č. 1'!H16-'KN 2016 TV tab.1'!H16,2),"")</f>
        <v>-4.03</v>
      </c>
      <c r="I16" s="83">
        <f>IF(ISNUMBER('Tabulka č. 1'!I16-'KN 2016 TV tab.1'!I16),ROUND('Tabulka č. 1'!I16-'KN 2016 TV tab.1'!I16,2),"")</f>
        <v>0</v>
      </c>
      <c r="J16" s="83">
        <f>IF(ISNUMBER('Tabulka č. 1'!J16-'KN 2016 TV tab.1'!J16),ROUND('Tabulka č. 1'!J16-'KN 2016 TV tab.1'!J16,2),"")</f>
        <v>0</v>
      </c>
      <c r="K16" s="83">
        <f>IF(ISNUMBER('Tabulka č. 1'!K16-'KN 2016 TV tab.1'!K16),ROUND('Tabulka č. 1'!K16-'KN 2016 TV tab.1'!K16,2),"")</f>
        <v>0</v>
      </c>
      <c r="L16" s="83">
        <f>IF(ISNUMBER('Tabulka č. 1'!L16-'KN 2016 TV tab.1'!L16),ROUND('Tabulka č. 1'!L16-'KN 2016 TV tab.1'!L16,2),"")</f>
        <v>-0.68</v>
      </c>
      <c r="M16" s="83">
        <f>IF(ISNUMBER('Tabulka č. 1'!M16-'KN 2016 TV tab.1'!M16),ROUND('Tabulka č. 1'!M16-'KN 2016 TV tab.1'!M16,2),"")</f>
        <v>0</v>
      </c>
      <c r="N16" s="83">
        <f>IF(ISNUMBER('Tabulka č. 1'!N16-'KN 2016 TV tab.1'!N16),ROUND('Tabulka č. 1'!N16-'KN 2016 TV tab.1'!N16,2),"")</f>
        <v>0</v>
      </c>
      <c r="O16" s="85">
        <f>IF(ISNUMBER('Tabulka č. 1'!O16-'KN 2016 TV tab.1'!O16),ROUND('Tabulka č. 1'!O16-'KN 2016 TV tab.1'!O16,2),"")</f>
        <v>0.22</v>
      </c>
      <c r="P16" s="48">
        <f t="shared" si="1"/>
        <v>-0.43642857142857144</v>
      </c>
    </row>
    <row r="17" spans="1:16" s="39" customFormat="1" x14ac:dyDescent="0.25">
      <c r="A17" s="42" t="s">
        <v>26</v>
      </c>
      <c r="B17" s="86">
        <f>IF(ISNUMBER('Tabulka č. 1'!B17-'KN 2016 TV tab.1'!B17),ROUND('Tabulka č. 1'!B17-'KN 2016 TV tab.1'!B17,0),"")</f>
        <v>2430</v>
      </c>
      <c r="C17" s="86">
        <f>IF(ISNUMBER('Tabulka č. 1'!C17-'KN 2016 TV tab.1'!C17),ROUND('Tabulka č. 1'!C17-'KN 2016 TV tab.1'!C17,0),"")</f>
        <v>2433</v>
      </c>
      <c r="D17" s="86">
        <f>IF(ISNUMBER('Tabulka č. 1'!D17-'KN 2016 TV tab.1'!D17),ROUND('Tabulka č. 1'!D17-'KN 2016 TV tab.1'!D17,0),"")</f>
        <v>2202</v>
      </c>
      <c r="E17" s="86">
        <f>IF(ISNUMBER('Tabulka č. 1'!E17-'KN 2016 TV tab.1'!E17),ROUND('Tabulka č. 1'!E17-'KN 2016 TV tab.1'!E17,0),"")</f>
        <v>2570</v>
      </c>
      <c r="F17" s="86">
        <f>IF(ISNUMBER('Tabulka č. 1'!F17-'KN 2016 TV tab.1'!F17),ROUND('Tabulka č. 1'!F17-'KN 2016 TV tab.1'!F17,0),"")</f>
        <v>2000</v>
      </c>
      <c r="G17" s="86">
        <f>IF(ISNUMBER('Tabulka č. 1'!G17-'KN 2016 TV tab.1'!G17),ROUND('Tabulka č. 1'!G17-'KN 2016 TV tab.1'!G17,0),"")</f>
        <v>1887</v>
      </c>
      <c r="H17" s="86">
        <f>IF(ISNUMBER('Tabulka č. 1'!H17-'KN 2016 TV tab.1'!H17),ROUND('Tabulka č. 1'!H17-'KN 2016 TV tab.1'!H17,0),"")</f>
        <v>2280</v>
      </c>
      <c r="I17" s="86">
        <f>IF(ISNUMBER('Tabulka č. 1'!I17-'KN 2016 TV tab.1'!I17),ROUND('Tabulka č. 1'!I17-'KN 2016 TV tab.1'!I17,0),"")</f>
        <v>1841</v>
      </c>
      <c r="J17" s="86">
        <f>IF(ISNUMBER('Tabulka č. 1'!J17-'KN 2016 TV tab.1'!J17),ROUND('Tabulka č. 1'!J17-'KN 2016 TV tab.1'!J17,0),"")</f>
        <v>1656</v>
      </c>
      <c r="K17" s="86">
        <f>IF(ISNUMBER('Tabulka č. 1'!K17-'KN 2016 TV tab.1'!K17),ROUND('Tabulka č. 1'!K17-'KN 2016 TV tab.1'!K17,0),"")</f>
        <v>2097</v>
      </c>
      <c r="L17" s="87">
        <f>IF(ISNUMBER('Tabulka č. 1'!L17-'KN 2016 TV tab.1'!L17),ROUND('Tabulka č. 1'!L17-'KN 2016 TV tab.1'!L17,0),"")</f>
        <v>2083</v>
      </c>
      <c r="M17" s="86">
        <f>IF(ISNUMBER('Tabulka č. 1'!M17-'KN 2016 TV tab.1'!M17),ROUND('Tabulka č. 1'!M17-'KN 2016 TV tab.1'!M17,0),"")</f>
        <v>2333</v>
      </c>
      <c r="N17" s="86">
        <f>IF(ISNUMBER('Tabulka č. 1'!N17-'KN 2016 TV tab.1'!N17),ROUND('Tabulka č. 1'!N17-'KN 2016 TV tab.1'!N17,0),"")</f>
        <v>2429</v>
      </c>
      <c r="O17" s="88">
        <f>IF(ISNUMBER('Tabulka č. 1'!O17-'KN 2016 TV tab.1'!O17),ROUND('Tabulka č. 1'!O17-'KN 2016 TV tab.1'!O17,0),"")</f>
        <v>2270</v>
      </c>
      <c r="P17" s="49">
        <f t="shared" si="1"/>
        <v>2179.3571428571427</v>
      </c>
    </row>
    <row r="18" spans="1:16" x14ac:dyDescent="0.25">
      <c r="A18" s="43" t="s">
        <v>27</v>
      </c>
      <c r="B18" s="83">
        <f>IF(ISNUMBER('Tabulka č. 1'!B18-'KN 2016 TV tab.1'!B18),ROUND('Tabulka č. 1'!B18-'KN 2016 TV tab.1'!B18,2),"")</f>
        <v>0</v>
      </c>
      <c r="C18" s="83">
        <f>IF(ISNUMBER('Tabulka č. 1'!C18-'KN 2016 TV tab.1'!C18),ROUND('Tabulka č. 1'!C18-'KN 2016 TV tab.1'!C18,2),"")</f>
        <v>0</v>
      </c>
      <c r="D18" s="83">
        <f>IF(ISNUMBER('Tabulka č. 1'!D18-'KN 2016 TV tab.1'!D18),ROUND('Tabulka č. 1'!D18-'KN 2016 TV tab.1'!D18,2),"")</f>
        <v>0</v>
      </c>
      <c r="E18" s="83">
        <f>IF(ISNUMBER('Tabulka č. 1'!E18-'KN 2016 TV tab.1'!E18),ROUND('Tabulka č. 1'!E18-'KN 2016 TV tab.1'!E18,2),"")</f>
        <v>0</v>
      </c>
      <c r="F18" s="83">
        <f>IF(ISNUMBER('Tabulka č. 1'!F18-'KN 2016 TV tab.1'!F18),ROUND('Tabulka č. 1'!F18-'KN 2016 TV tab.1'!F18,2),"")</f>
        <v>-8.98</v>
      </c>
      <c r="G18" s="84">
        <f>IF(ISNUMBER('Tabulka č. 1'!G18-'KN 2016 TV tab.1'!G18),ROUND('Tabulka č. 1'!G18-'KN 2016 TV tab.1'!G18,2),"")</f>
        <v>0</v>
      </c>
      <c r="H18" s="83">
        <f>IF(ISNUMBER('Tabulka č. 1'!H18-'KN 2016 TV tab.1'!H18),ROUND('Tabulka č. 1'!H18-'KN 2016 TV tab.1'!H18,2),"")</f>
        <v>-0.65</v>
      </c>
      <c r="I18" s="83">
        <f>IF(ISNUMBER('Tabulka č. 1'!I18-'KN 2016 TV tab.1'!I18),ROUND('Tabulka č. 1'!I18-'KN 2016 TV tab.1'!I18,2),"")</f>
        <v>0</v>
      </c>
      <c r="J18" s="83">
        <f>IF(ISNUMBER('Tabulka č. 1'!J18-'KN 2016 TV tab.1'!J18),ROUND('Tabulka č. 1'!J18-'KN 2016 TV tab.1'!J18,2),"")</f>
        <v>0</v>
      </c>
      <c r="K18" s="83">
        <f>IF(ISNUMBER('Tabulka č. 1'!K18-'KN 2016 TV tab.1'!K18),ROUND('Tabulka č. 1'!K18-'KN 2016 TV tab.1'!K18,2),"")</f>
        <v>0</v>
      </c>
      <c r="L18" s="83">
        <f>IF(ISNUMBER('Tabulka č. 1'!L18-'KN 2016 TV tab.1'!L18),ROUND('Tabulka č. 1'!L18-'KN 2016 TV tab.1'!L18,2),"")</f>
        <v>0</v>
      </c>
      <c r="M18" s="83">
        <f>IF(ISNUMBER('Tabulka č. 1'!M18-'KN 2016 TV tab.1'!M18),ROUND('Tabulka č. 1'!M18-'KN 2016 TV tab.1'!M18,2),"")</f>
        <v>0</v>
      </c>
      <c r="N18" s="83">
        <f>IF(ISNUMBER('Tabulka č. 1'!N18-'KN 2016 TV tab.1'!N18),ROUND('Tabulka č. 1'!N18-'KN 2016 TV tab.1'!N18,2),"")</f>
        <v>0</v>
      </c>
      <c r="O18" s="85">
        <f>IF(ISNUMBER('Tabulka č. 1'!O18-'KN 2016 TV tab.1'!O18),ROUND('Tabulka č. 1'!O18-'KN 2016 TV tab.1'!O18,2),"")</f>
        <v>0</v>
      </c>
      <c r="P18" s="48">
        <f t="shared" si="1"/>
        <v>-0.68785714285714294</v>
      </c>
    </row>
    <row r="19" spans="1:16" s="39" customFormat="1" ht="15.75" thickBot="1" x14ac:dyDescent="0.3">
      <c r="A19" s="44" t="s">
        <v>28</v>
      </c>
      <c r="B19" s="89">
        <f>IF(ISNUMBER('Tabulka č. 1'!B19-'KN 2016 TV tab.1'!B19),ROUND('Tabulka č. 1'!B19-'KN 2016 TV tab.1'!B19,0),"")</f>
        <v>1000</v>
      </c>
      <c r="C19" s="89">
        <f>IF(ISNUMBER('Tabulka č. 1'!C19-'KN 2016 TV tab.1'!C19),ROUND('Tabulka č. 1'!C19-'KN 2016 TV tab.1'!C19,0),"")</f>
        <v>1024</v>
      </c>
      <c r="D19" s="89">
        <f>IF(ISNUMBER('Tabulka č. 1'!D19-'KN 2016 TV tab.1'!D19),ROUND('Tabulka č. 1'!D19-'KN 2016 TV tab.1'!D19,0),"")</f>
        <v>777</v>
      </c>
      <c r="E19" s="89">
        <f>IF(ISNUMBER('Tabulka č. 1'!E19-'KN 2016 TV tab.1'!E19),ROUND('Tabulka č. 1'!E19-'KN 2016 TV tab.1'!E19,0),"")</f>
        <v>1232</v>
      </c>
      <c r="F19" s="89">
        <f>IF(ISNUMBER('Tabulka č. 1'!F19-'KN 2016 TV tab.1'!F19),ROUND('Tabulka č. 1'!F19-'KN 2016 TV tab.1'!F19,0),"")</f>
        <v>750</v>
      </c>
      <c r="G19" s="89">
        <f>IF(ISNUMBER('Tabulka č. 1'!G19-'KN 2016 TV tab.1'!G19),ROUND('Tabulka č. 1'!G19-'KN 2016 TV tab.1'!G19,0),"")</f>
        <v>754</v>
      </c>
      <c r="H19" s="89">
        <f>IF(ISNUMBER('Tabulka č. 1'!H19-'KN 2016 TV tab.1'!H19),ROUND('Tabulka č. 1'!H19-'KN 2016 TV tab.1'!H19,0),"")</f>
        <v>960</v>
      </c>
      <c r="I19" s="89">
        <f>IF(ISNUMBER('Tabulka č. 1'!I19-'KN 2016 TV tab.1'!I19),ROUND('Tabulka č. 1'!I19-'KN 2016 TV tab.1'!I19,0),"")</f>
        <v>771</v>
      </c>
      <c r="J19" s="89">
        <f>IF(ISNUMBER('Tabulka č. 1'!J19-'KN 2016 TV tab.1'!J19),ROUND('Tabulka č. 1'!J19-'KN 2016 TV tab.1'!J19,0),"")</f>
        <v>695</v>
      </c>
      <c r="K19" s="89">
        <f>IF(ISNUMBER('Tabulka č. 1'!K19-'KN 2016 TV tab.1'!K19),ROUND('Tabulka č. 1'!K19-'KN 2016 TV tab.1'!K19,0),"")</f>
        <v>753</v>
      </c>
      <c r="L19" s="90">
        <f>IF(ISNUMBER('Tabulka č. 1'!L19-'KN 2016 TV tab.1'!L19),ROUND('Tabulka č. 1'!L19-'KN 2016 TV tab.1'!L19,0),"")</f>
        <v>688</v>
      </c>
      <c r="M19" s="89">
        <f>IF(ISNUMBER('Tabulka č. 1'!M19-'KN 2016 TV tab.1'!M19),ROUND('Tabulka č. 1'!M19-'KN 2016 TV tab.1'!M19,0),"")</f>
        <v>788</v>
      </c>
      <c r="N19" s="89">
        <f>IF(ISNUMBER('Tabulka č. 1'!N19-'KN 2016 TV tab.1'!N19),ROUND('Tabulka č. 1'!N19-'KN 2016 TV tab.1'!N19,0),"")</f>
        <v>799</v>
      </c>
      <c r="O19" s="91">
        <f>IF(ISNUMBER('Tabulka č. 1'!O19-'KN 2016 TV tab.1'!O19),ROUND('Tabulka č. 1'!O19-'KN 2016 TV tab.1'!O19,0),"")</f>
        <v>850</v>
      </c>
      <c r="P19" s="50">
        <f t="shared" si="1"/>
        <v>845.78571428571433</v>
      </c>
    </row>
    <row r="20" spans="1:16" s="41" customFormat="1" ht="19.5" thickBot="1" x14ac:dyDescent="0.35">
      <c r="A20" s="98" t="str">
        <f>'KN 2017'!A8</f>
        <v>69-51-H/01 Kadeřník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51</v>
      </c>
      <c r="B21" s="79">
        <f>IF(ISNUMBER('Tabulka č. 1'!B21-'KN 2016 TV tab.1'!B21),ROUND('Tabulka č. 1'!B21-'KN 2016 TV tab.1'!B21,0),"")</f>
        <v>1424</v>
      </c>
      <c r="C21" s="79">
        <f>IF(ISNUMBER('Tabulka č. 1'!C21-'KN 2016 TV tab.1'!C21),ROUND('Tabulka č. 1'!C21-'KN 2016 TV tab.1'!C21,0),"")</f>
        <v>1372</v>
      </c>
      <c r="D21" s="79">
        <f>IF(ISNUMBER('Tabulka č. 1'!D21-'KN 2016 TV tab.1'!D21),ROUND('Tabulka č. 1'!D21-'KN 2016 TV tab.1'!D21,0),"")</f>
        <v>1256</v>
      </c>
      <c r="E21" s="79">
        <f>IF(ISNUMBER('Tabulka č. 1'!E21-'KN 2016 TV tab.1'!E21),ROUND('Tabulka č. 1'!E21-'KN 2016 TV tab.1'!E21,0),"")</f>
        <v>1407</v>
      </c>
      <c r="F21" s="79">
        <f>IF(ISNUMBER('Tabulka č. 1'!F21-'KN 2016 TV tab.1'!F21),ROUND('Tabulka č. 1'!F21-'KN 2016 TV tab.1'!F21,0),"")</f>
        <v>3348</v>
      </c>
      <c r="G21" s="79">
        <f>IF(ISNUMBER('Tabulka č. 1'!G21-'KN 2016 TV tab.1'!G21),ROUND('Tabulka č. 1'!G21-'KN 2016 TV tab.1'!G21,0),"")</f>
        <v>1079</v>
      </c>
      <c r="H21" s="79">
        <f>IF(ISNUMBER('Tabulka č. 1'!H21-'KN 2016 TV tab.1'!H21),ROUND('Tabulka č. 1'!H21-'KN 2016 TV tab.1'!H21,0),"")</f>
        <v>1698</v>
      </c>
      <c r="I21" s="79">
        <f>IF(ISNUMBER('Tabulka č. 1'!I21-'KN 2016 TV tab.1'!I21),ROUND('Tabulka č. 1'!I21-'KN 2016 TV tab.1'!I21,0),"")</f>
        <v>1132</v>
      </c>
      <c r="J21" s="79">
        <f>IF(ISNUMBER('Tabulka č. 1'!J21-'KN 2016 TV tab.1'!J21),ROUND('Tabulka č. 1'!J21-'KN 2016 TV tab.1'!J21,0),"")</f>
        <v>1068</v>
      </c>
      <c r="K21" s="79">
        <f>IF(ISNUMBER('Tabulka č. 1'!K21-'KN 2016 TV tab.1'!K21),ROUND('Tabulka č. 1'!K21-'KN 2016 TV tab.1'!K21,0),"")</f>
        <v>1206</v>
      </c>
      <c r="L21" s="79">
        <f>IF(ISNUMBER('Tabulka č. 1'!L21-'KN 2016 TV tab.1'!L21),ROUND('Tabulka č. 1'!L21-'KN 2016 TV tab.1'!L21,0),"")</f>
        <v>1000</v>
      </c>
      <c r="M21" s="79">
        <f>IF(ISNUMBER('Tabulka č. 1'!M21-'KN 2016 TV tab.1'!M21),ROUND('Tabulka č. 1'!M21-'KN 2016 TV tab.1'!M21,0),"")</f>
        <v>1329</v>
      </c>
      <c r="N21" s="79">
        <f>IF(ISNUMBER('Tabulka č. 1'!N21-'KN 2016 TV tab.1'!N21),ROUND('Tabulka č. 1'!N21-'KN 2016 TV tab.1'!N21,0),"")</f>
        <v>1385</v>
      </c>
      <c r="O21" s="80">
        <f>IF(ISNUMBER('Tabulka č. 1'!O21-'KN 2016 TV tab.1'!O21),ROUND('Tabulka č. 1'!O21-'KN 2016 TV tab.1'!O21,0),"")</f>
        <v>1135</v>
      </c>
      <c r="P21" s="46">
        <f>IF(ISNUMBER(AVERAGE(B21:O21)),AVERAGE(B21:O21),"")</f>
        <v>1417.0714285714287</v>
      </c>
    </row>
    <row r="22" spans="1:16" s="39" customFormat="1" x14ac:dyDescent="0.25">
      <c r="A22" s="42" t="s">
        <v>52</v>
      </c>
      <c r="B22" s="81">
        <f>IF(ISNUMBER('Tabulka č. 1'!B22-'KN 2016 TV tab.1'!B22),ROUND('Tabulka č. 1'!B22-'KN 2016 TV tab.1'!B22,0),"")</f>
        <v>0</v>
      </c>
      <c r="C22" s="81">
        <f>IF(ISNUMBER('Tabulka č. 1'!C22-'KN 2016 TV tab.1'!C22),ROUND('Tabulka č. 1'!C22-'KN 2016 TV tab.1'!C22,0),"")</f>
        <v>0</v>
      </c>
      <c r="D22" s="81">
        <f>IF(ISNUMBER('Tabulka č. 1'!D22-'KN 2016 TV tab.1'!D22),ROUND('Tabulka č. 1'!D22-'KN 2016 TV tab.1'!D22,0),"")</f>
        <v>-15</v>
      </c>
      <c r="E22" s="81">
        <f>IF(ISNUMBER('Tabulka č. 1'!E22-'KN 2016 TV tab.1'!E22),ROUND('Tabulka č. 1'!E22-'KN 2016 TV tab.1'!E22,0),"")</f>
        <v>0</v>
      </c>
      <c r="F22" s="81">
        <f>IF(ISNUMBER('Tabulka č. 1'!F22-'KN 2016 TV tab.1'!F22),ROUND('Tabulka č. 1'!F22-'KN 2016 TV tab.1'!F22,0),"")</f>
        <v>0</v>
      </c>
      <c r="G22" s="81">
        <f>IF(ISNUMBER('Tabulka č. 1'!G22-'KN 2016 TV tab.1'!G22),ROUND('Tabulka č. 1'!G22-'KN 2016 TV tab.1'!G22,0),"")</f>
        <v>5</v>
      </c>
      <c r="H22" s="81">
        <f>IF(ISNUMBER('Tabulka č. 1'!H22-'KN 2016 TV tab.1'!H22),ROUND('Tabulka č. 1'!H22-'KN 2016 TV tab.1'!H22,0),"")</f>
        <v>0</v>
      </c>
      <c r="I22" s="81">
        <f>IF(ISNUMBER('Tabulka č. 1'!I22-'KN 2016 TV tab.1'!I22),ROUND('Tabulka č. 1'!I22-'KN 2016 TV tab.1'!I22,0),"")</f>
        <v>1</v>
      </c>
      <c r="J22" s="81">
        <f>IF(ISNUMBER('Tabulka č. 1'!J22-'KN 2016 TV tab.1'!J22),ROUND('Tabulka č. 1'!J22-'KN 2016 TV tab.1'!J22,0),"")</f>
        <v>-8</v>
      </c>
      <c r="K22" s="81">
        <f>IF(ISNUMBER('Tabulka č. 1'!K22-'KN 2016 TV tab.1'!K22),ROUND('Tabulka č. 1'!K22-'KN 2016 TV tab.1'!K22,0),"")</f>
        <v>-2</v>
      </c>
      <c r="L22" s="81">
        <f>IF(ISNUMBER('Tabulka č. 1'!L22-'KN 2016 TV tab.1'!L22),ROUND('Tabulka č. 1'!L22-'KN 2016 TV tab.1'!L22,0),"")</f>
        <v>-9</v>
      </c>
      <c r="M22" s="81">
        <f>IF(ISNUMBER('Tabulka č. 1'!M22-'KN 2016 TV tab.1'!M22),ROUND('Tabulka č. 1'!M22-'KN 2016 TV tab.1'!M22,0),"")</f>
        <v>0</v>
      </c>
      <c r="N22" s="81">
        <f>IF(ISNUMBER('Tabulka č. 1'!N22-'KN 2016 TV tab.1'!N22),ROUND('Tabulka č. 1'!N22-'KN 2016 TV tab.1'!N22,0),"")</f>
        <v>-8</v>
      </c>
      <c r="O22" s="82">
        <f>IF(ISNUMBER('Tabulka č. 1'!O22-'KN 2016 TV tab.1'!O22),ROUND('Tabulka č. 1'!O22-'KN 2016 TV tab.1'!O22,0),"")</f>
        <v>0</v>
      </c>
      <c r="P22" s="47">
        <f t="shared" ref="P22:P26" si="2">IF(ISNUMBER(AVERAGE(B22:O22)),AVERAGE(B22:O22),"")</f>
        <v>-2.5714285714285716</v>
      </c>
    </row>
    <row r="23" spans="1:16" x14ac:dyDescent="0.25">
      <c r="A23" s="43" t="s">
        <v>25</v>
      </c>
      <c r="B23" s="83">
        <f>IF(ISNUMBER('Tabulka č. 1'!B23-'KN 2016 TV tab.1'!B23),ROUND('Tabulka č. 1'!B23-'KN 2016 TV tab.1'!B23,2),"")</f>
        <v>0</v>
      </c>
      <c r="C23" s="83">
        <f>IF(ISNUMBER('Tabulka č. 1'!C23-'KN 2016 TV tab.1'!C23),ROUND('Tabulka č. 1'!C23-'KN 2016 TV tab.1'!C23,2),"")</f>
        <v>0.12</v>
      </c>
      <c r="D23" s="83">
        <f>IF(ISNUMBER('Tabulka č. 1'!D23-'KN 2016 TV tab.1'!D23),ROUND('Tabulka č. 1'!D23-'KN 2016 TV tab.1'!D23,2),"")</f>
        <v>0</v>
      </c>
      <c r="E23" s="83">
        <f>IF(ISNUMBER('Tabulka č. 1'!E23-'KN 2016 TV tab.1'!E23),ROUND('Tabulka č. 1'!E23-'KN 2016 TV tab.1'!E23,2),"")</f>
        <v>0</v>
      </c>
      <c r="F23" s="83">
        <f>IF(ISNUMBER('Tabulka č. 1'!F23-'KN 2016 TV tab.1'!F23),ROUND('Tabulka č. 1'!F23-'KN 2016 TV tab.1'!F23,2),"")</f>
        <v>-3.47</v>
      </c>
      <c r="G23" s="84">
        <f>IF(ISNUMBER('Tabulka č. 1'!G23-'KN 2016 TV tab.1'!G23),ROUND('Tabulka č. 1'!G23-'KN 2016 TV tab.1'!G23,2),"")</f>
        <v>0</v>
      </c>
      <c r="H23" s="83">
        <f>IF(ISNUMBER('Tabulka č. 1'!H23-'KN 2016 TV tab.1'!H23),ROUND('Tabulka č. 1'!H23-'KN 2016 TV tab.1'!H23,2),"")</f>
        <v>-1.07</v>
      </c>
      <c r="I23" s="83">
        <f>IF(ISNUMBER('Tabulka č. 1'!I23-'KN 2016 TV tab.1'!I23),ROUND('Tabulka č. 1'!I23-'KN 2016 TV tab.1'!I23,2),"")</f>
        <v>0</v>
      </c>
      <c r="J23" s="83">
        <f>IF(ISNUMBER('Tabulka č. 1'!J23-'KN 2016 TV tab.1'!J23),ROUND('Tabulka č. 1'!J23-'KN 2016 TV tab.1'!J23,2),"")</f>
        <v>0</v>
      </c>
      <c r="K23" s="83">
        <f>IF(ISNUMBER('Tabulka č. 1'!K23-'KN 2016 TV tab.1'!K23),ROUND('Tabulka č. 1'!K23-'KN 2016 TV tab.1'!K23,2),"")</f>
        <v>0</v>
      </c>
      <c r="L23" s="83">
        <f>IF(ISNUMBER('Tabulka č. 1'!L23-'KN 2016 TV tab.1'!L23),ROUND('Tabulka č. 1'!L23-'KN 2016 TV tab.1'!L23,2),"")</f>
        <v>0.24</v>
      </c>
      <c r="M23" s="83">
        <f>IF(ISNUMBER('Tabulka č. 1'!M23-'KN 2016 TV tab.1'!M23),ROUND('Tabulka č. 1'!M23-'KN 2016 TV tab.1'!M23,2),"")</f>
        <v>0</v>
      </c>
      <c r="N23" s="83">
        <f>IF(ISNUMBER('Tabulka č. 1'!N23-'KN 2016 TV tab.1'!N23),ROUND('Tabulka č. 1'!N23-'KN 2016 TV tab.1'!N23,2),"")</f>
        <v>0</v>
      </c>
      <c r="O23" s="85">
        <f>IF(ISNUMBER('Tabulka č. 1'!O23-'KN 2016 TV tab.1'!O23),ROUND('Tabulka č. 1'!O23-'KN 2016 TV tab.1'!O23,2),"")</f>
        <v>0</v>
      </c>
      <c r="P23" s="48">
        <f t="shared" si="2"/>
        <v>-0.29857142857142854</v>
      </c>
    </row>
    <row r="24" spans="1:16" s="39" customFormat="1" x14ac:dyDescent="0.25">
      <c r="A24" s="42" t="s">
        <v>26</v>
      </c>
      <c r="B24" s="86">
        <f>IF(ISNUMBER('Tabulka č. 1'!B24-'KN 2016 TV tab.1'!B24),ROUND('Tabulka č. 1'!B24-'KN 2016 TV tab.1'!B24,0),"")</f>
        <v>2430</v>
      </c>
      <c r="C24" s="86">
        <f>IF(ISNUMBER('Tabulka č. 1'!C24-'KN 2016 TV tab.1'!C24),ROUND('Tabulka č. 1'!C24-'KN 2016 TV tab.1'!C24,0),"")</f>
        <v>2433</v>
      </c>
      <c r="D24" s="86">
        <f>IF(ISNUMBER('Tabulka č. 1'!D24-'KN 2016 TV tab.1'!D24),ROUND('Tabulka č. 1'!D24-'KN 2016 TV tab.1'!D24,0),"")</f>
        <v>2202</v>
      </c>
      <c r="E24" s="86">
        <f>IF(ISNUMBER('Tabulka č. 1'!E24-'KN 2016 TV tab.1'!E24),ROUND('Tabulka č. 1'!E24-'KN 2016 TV tab.1'!E24,0),"")</f>
        <v>2570</v>
      </c>
      <c r="F24" s="86">
        <f>IF(ISNUMBER('Tabulka č. 1'!F24-'KN 2016 TV tab.1'!F24),ROUND('Tabulka č. 1'!F24-'KN 2016 TV tab.1'!F24,0),"")</f>
        <v>2000</v>
      </c>
      <c r="G24" s="86">
        <f>IF(ISNUMBER('Tabulka č. 1'!G24-'KN 2016 TV tab.1'!G24),ROUND('Tabulka č. 1'!G24-'KN 2016 TV tab.1'!G24,0),"")</f>
        <v>1887</v>
      </c>
      <c r="H24" s="86">
        <f>IF(ISNUMBER('Tabulka č. 1'!H24-'KN 2016 TV tab.1'!H24),ROUND('Tabulka č. 1'!H24-'KN 2016 TV tab.1'!H24,0),"")</f>
        <v>2280</v>
      </c>
      <c r="I24" s="86">
        <f>IF(ISNUMBER('Tabulka č. 1'!I24-'KN 2016 TV tab.1'!I24),ROUND('Tabulka č. 1'!I24-'KN 2016 TV tab.1'!I24,0),"")</f>
        <v>1841</v>
      </c>
      <c r="J24" s="86">
        <f>IF(ISNUMBER('Tabulka č. 1'!J24-'KN 2016 TV tab.1'!J24),ROUND('Tabulka č. 1'!J24-'KN 2016 TV tab.1'!J24,0),"")</f>
        <v>1656</v>
      </c>
      <c r="K24" s="86">
        <f>IF(ISNUMBER('Tabulka č. 1'!K24-'KN 2016 TV tab.1'!K24),ROUND('Tabulka č. 1'!K24-'KN 2016 TV tab.1'!K24,0),"")</f>
        <v>2097</v>
      </c>
      <c r="L24" s="87">
        <f>IF(ISNUMBER('Tabulka č. 1'!L24-'KN 2016 TV tab.1'!L24),ROUND('Tabulka č. 1'!L24-'KN 2016 TV tab.1'!L24,0),"")</f>
        <v>2083</v>
      </c>
      <c r="M24" s="86">
        <f>IF(ISNUMBER('Tabulka č. 1'!M24-'KN 2016 TV tab.1'!M24),ROUND('Tabulka č. 1'!M24-'KN 2016 TV tab.1'!M24,0),"")</f>
        <v>2333</v>
      </c>
      <c r="N24" s="86">
        <f>IF(ISNUMBER('Tabulka č. 1'!N24-'KN 2016 TV tab.1'!N24),ROUND('Tabulka č. 1'!N24-'KN 2016 TV tab.1'!N24,0),"")</f>
        <v>2429</v>
      </c>
      <c r="O24" s="88">
        <f>IF(ISNUMBER('Tabulka č. 1'!O24-'KN 2016 TV tab.1'!O24),ROUND('Tabulka č. 1'!O24-'KN 2016 TV tab.1'!O24,0),"")</f>
        <v>2270</v>
      </c>
      <c r="P24" s="49">
        <f t="shared" si="2"/>
        <v>2179.3571428571427</v>
      </c>
    </row>
    <row r="25" spans="1:16" x14ac:dyDescent="0.25">
      <c r="A25" s="43" t="s">
        <v>27</v>
      </c>
      <c r="B25" s="83">
        <f>IF(ISNUMBER('Tabulka č. 1'!B25-'KN 2016 TV tab.1'!B25),ROUND('Tabulka č. 1'!B25-'KN 2016 TV tab.1'!B25,2),"")</f>
        <v>0</v>
      </c>
      <c r="C25" s="83">
        <f>IF(ISNUMBER('Tabulka č. 1'!C25-'KN 2016 TV tab.1'!C25),ROUND('Tabulka č. 1'!C25-'KN 2016 TV tab.1'!C25,2),"")</f>
        <v>0</v>
      </c>
      <c r="D25" s="83">
        <f>IF(ISNUMBER('Tabulka č. 1'!D25-'KN 2016 TV tab.1'!D25),ROUND('Tabulka č. 1'!D25-'KN 2016 TV tab.1'!D25,2),"")</f>
        <v>0</v>
      </c>
      <c r="E25" s="83">
        <f>IF(ISNUMBER('Tabulka č. 1'!E25-'KN 2016 TV tab.1'!E25),ROUND('Tabulka č. 1'!E25-'KN 2016 TV tab.1'!E25,2),"")</f>
        <v>0</v>
      </c>
      <c r="F25" s="83">
        <f>IF(ISNUMBER('Tabulka č. 1'!F25-'KN 2016 TV tab.1'!F25),ROUND('Tabulka č. 1'!F25-'KN 2016 TV tab.1'!F25,2),"")</f>
        <v>-11.25</v>
      </c>
      <c r="G25" s="84">
        <f>IF(ISNUMBER('Tabulka č. 1'!G25-'KN 2016 TV tab.1'!G25),ROUND('Tabulka č. 1'!G25-'KN 2016 TV tab.1'!G25,2),"")</f>
        <v>0</v>
      </c>
      <c r="H25" s="83">
        <f>IF(ISNUMBER('Tabulka č. 1'!H25-'KN 2016 TV tab.1'!H25),ROUND('Tabulka č. 1'!H25-'KN 2016 TV tab.1'!H25,2),"")</f>
        <v>-0.65</v>
      </c>
      <c r="I25" s="83">
        <f>IF(ISNUMBER('Tabulka č. 1'!I25-'KN 2016 TV tab.1'!I25),ROUND('Tabulka č. 1'!I25-'KN 2016 TV tab.1'!I25,2),"")</f>
        <v>0</v>
      </c>
      <c r="J25" s="83">
        <f>IF(ISNUMBER('Tabulka č. 1'!J25-'KN 2016 TV tab.1'!J25),ROUND('Tabulka č. 1'!J25-'KN 2016 TV tab.1'!J25,2),"")</f>
        <v>0</v>
      </c>
      <c r="K25" s="83">
        <f>IF(ISNUMBER('Tabulka č. 1'!K25-'KN 2016 TV tab.1'!K25),ROUND('Tabulka č. 1'!K25-'KN 2016 TV tab.1'!K25,2),"")</f>
        <v>0</v>
      </c>
      <c r="L25" s="83">
        <f>IF(ISNUMBER('Tabulka č. 1'!L25-'KN 2016 TV tab.1'!L25),ROUND('Tabulka č. 1'!L25-'KN 2016 TV tab.1'!L25,2),"")</f>
        <v>0</v>
      </c>
      <c r="M25" s="83">
        <f>IF(ISNUMBER('Tabulka č. 1'!M25-'KN 2016 TV tab.1'!M25),ROUND('Tabulka č. 1'!M25-'KN 2016 TV tab.1'!M25,2),"")</f>
        <v>0</v>
      </c>
      <c r="N25" s="83">
        <f>IF(ISNUMBER('Tabulka č. 1'!N25-'KN 2016 TV tab.1'!N25),ROUND('Tabulka č. 1'!N25-'KN 2016 TV tab.1'!N25,2),"")</f>
        <v>0</v>
      </c>
      <c r="O25" s="85">
        <f>IF(ISNUMBER('Tabulka č. 1'!O25-'KN 2016 TV tab.1'!O25),ROUND('Tabulka č. 1'!O25-'KN 2016 TV tab.1'!O25,2),"")</f>
        <v>0</v>
      </c>
      <c r="P25" s="48">
        <f t="shared" si="2"/>
        <v>-0.85</v>
      </c>
    </row>
    <row r="26" spans="1:16" s="39" customFormat="1" ht="15.75" thickBot="1" x14ac:dyDescent="0.3">
      <c r="A26" s="44" t="s">
        <v>28</v>
      </c>
      <c r="B26" s="89">
        <f>IF(ISNUMBER('Tabulka č. 1'!B26-'KN 2016 TV tab.1'!B26),ROUND('Tabulka č. 1'!B26-'KN 2016 TV tab.1'!B26,0),"")</f>
        <v>1000</v>
      </c>
      <c r="C26" s="89">
        <f>IF(ISNUMBER('Tabulka č. 1'!C26-'KN 2016 TV tab.1'!C26),ROUND('Tabulka č. 1'!C26-'KN 2016 TV tab.1'!C26,0),"")</f>
        <v>1024</v>
      </c>
      <c r="D26" s="89">
        <f>IF(ISNUMBER('Tabulka č. 1'!D26-'KN 2016 TV tab.1'!D26),ROUND('Tabulka č. 1'!D26-'KN 2016 TV tab.1'!D26,0),"")</f>
        <v>777</v>
      </c>
      <c r="E26" s="89">
        <f>IF(ISNUMBER('Tabulka č. 1'!E26-'KN 2016 TV tab.1'!E26),ROUND('Tabulka č. 1'!E26-'KN 2016 TV tab.1'!E26,0),"")</f>
        <v>1232</v>
      </c>
      <c r="F26" s="89">
        <f>IF(ISNUMBER('Tabulka č. 1'!F26-'KN 2016 TV tab.1'!F26),ROUND('Tabulka č. 1'!F26-'KN 2016 TV tab.1'!F26,0),"")</f>
        <v>750</v>
      </c>
      <c r="G26" s="89">
        <f>IF(ISNUMBER('Tabulka č. 1'!G26-'KN 2016 TV tab.1'!G26),ROUND('Tabulka č. 1'!G26-'KN 2016 TV tab.1'!G26,0),"")</f>
        <v>754</v>
      </c>
      <c r="H26" s="89">
        <f>IF(ISNUMBER('Tabulka č. 1'!H26-'KN 2016 TV tab.1'!H26),ROUND('Tabulka č. 1'!H26-'KN 2016 TV tab.1'!H26,0),"")</f>
        <v>960</v>
      </c>
      <c r="I26" s="89">
        <f>IF(ISNUMBER('Tabulka č. 1'!I26-'KN 2016 TV tab.1'!I26),ROUND('Tabulka č. 1'!I26-'KN 2016 TV tab.1'!I26,0),"")</f>
        <v>771</v>
      </c>
      <c r="J26" s="89">
        <f>IF(ISNUMBER('Tabulka č. 1'!J26-'KN 2016 TV tab.1'!J26),ROUND('Tabulka č. 1'!J26-'KN 2016 TV tab.1'!J26,0),"")</f>
        <v>695</v>
      </c>
      <c r="K26" s="89">
        <f>IF(ISNUMBER('Tabulka č. 1'!K26-'KN 2016 TV tab.1'!K26),ROUND('Tabulka č. 1'!K26-'KN 2016 TV tab.1'!K26,0),"")</f>
        <v>753</v>
      </c>
      <c r="L26" s="90">
        <f>IF(ISNUMBER('Tabulka č. 1'!L26-'KN 2016 TV tab.1'!L26),ROUND('Tabulka č. 1'!L26-'KN 2016 TV tab.1'!L26,0),"")</f>
        <v>688</v>
      </c>
      <c r="M26" s="89">
        <f>IF(ISNUMBER('Tabulka č. 1'!M26-'KN 2016 TV tab.1'!M26),ROUND('Tabulka č. 1'!M26-'KN 2016 TV tab.1'!M26,0),"")</f>
        <v>788</v>
      </c>
      <c r="N26" s="89">
        <f>IF(ISNUMBER('Tabulka č. 1'!N26-'KN 2016 TV tab.1'!N26),ROUND('Tabulka č. 1'!N26-'KN 2016 TV tab.1'!N26,0),"")</f>
        <v>799</v>
      </c>
      <c r="O26" s="91">
        <f>IF(ISNUMBER('Tabulka č. 1'!O26-'KN 2016 TV tab.1'!O26),ROUND('Tabulka č. 1'!O26-'KN 2016 TV tab.1'!O26,0),"")</f>
        <v>850</v>
      </c>
      <c r="P26" s="50">
        <f t="shared" si="2"/>
        <v>845.78571428571433</v>
      </c>
    </row>
    <row r="27" spans="1:16" s="41" customFormat="1" ht="19.5" thickBot="1" x14ac:dyDescent="0.35">
      <c r="A27" s="98" t="str">
        <f>'KN 2017'!A9</f>
        <v>41-55-H/01 Opravář zemědělských strojů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51</v>
      </c>
      <c r="B28" s="79">
        <f>IF(ISNUMBER('Tabulka č. 1'!B28-'KN 2016 TV tab.1'!B28),ROUND('Tabulka č. 1'!B28-'KN 2016 TV tab.1'!B28,0),"")</f>
        <v>1379</v>
      </c>
      <c r="C28" s="79">
        <f>IF(ISNUMBER('Tabulka č. 1'!C28-'KN 2016 TV tab.1'!C28),ROUND('Tabulka č. 1'!C28-'KN 2016 TV tab.1'!C28,0),"")</f>
        <v>1769</v>
      </c>
      <c r="D28" s="79">
        <f>IF(ISNUMBER('Tabulka č. 1'!D28-'KN 2016 TV tab.1'!D28),ROUND('Tabulka č. 1'!D28-'KN 2016 TV tab.1'!D28,0),"")</f>
        <v>1183</v>
      </c>
      <c r="E28" s="79">
        <f>IF(ISNUMBER('Tabulka č. 1'!E28-'KN 2016 TV tab.1'!E28),ROUND('Tabulka č. 1'!E28-'KN 2016 TV tab.1'!E28,0),"")</f>
        <v>1583</v>
      </c>
      <c r="F28" s="79">
        <f>IF(ISNUMBER('Tabulka č. 1'!F28-'KN 2016 TV tab.1'!F28),ROUND('Tabulka č. 1'!F28-'KN 2016 TV tab.1'!F28,0),"")</f>
        <v>1585</v>
      </c>
      <c r="G28" s="79">
        <f>IF(ISNUMBER('Tabulka č. 1'!G28-'KN 2016 TV tab.1'!G28),ROUND('Tabulka č. 1'!G28-'KN 2016 TV tab.1'!G28,0),"")</f>
        <v>1015</v>
      </c>
      <c r="H28" s="79">
        <f>IF(ISNUMBER('Tabulka č. 1'!H28-'KN 2016 TV tab.1'!H28),ROUND('Tabulka č. 1'!H28-'KN 2016 TV tab.1'!H28,0),"")</f>
        <v>1905</v>
      </c>
      <c r="I28" s="79">
        <f>IF(ISNUMBER('Tabulka č. 1'!I28-'KN 2016 TV tab.1'!I28),ROUND('Tabulka č. 1'!I28-'KN 2016 TV tab.1'!I28,0),"")</f>
        <v>1132</v>
      </c>
      <c r="J28" s="79">
        <f>IF(ISNUMBER('Tabulka č. 1'!J28-'KN 2016 TV tab.1'!J28),ROUND('Tabulka č. 1'!J28-'KN 2016 TV tab.1'!J28,0),"")</f>
        <v>1009</v>
      </c>
      <c r="K28" s="79">
        <f>IF(ISNUMBER('Tabulka č. 1'!K28-'KN 2016 TV tab.1'!K28),ROUND('Tabulka č. 1'!K28-'KN 2016 TV tab.1'!K28,0),"")</f>
        <v>1179</v>
      </c>
      <c r="L28" s="79">
        <f>IF(ISNUMBER('Tabulka č. 1'!L28-'KN 2016 TV tab.1'!L28),ROUND('Tabulka č. 1'!L28-'KN 2016 TV tab.1'!L28,0),"")</f>
        <v>975</v>
      </c>
      <c r="M28" s="79">
        <f>IF(ISNUMBER('Tabulka č. 1'!M28-'KN 2016 TV tab.1'!M28),ROUND('Tabulka č. 1'!M28-'KN 2016 TV tab.1'!M28,0),"")</f>
        <v>1287</v>
      </c>
      <c r="N28" s="79">
        <f>IF(ISNUMBER('Tabulka č. 1'!N28-'KN 2016 TV tab.1'!N28),ROUND('Tabulka č. 1'!N28-'KN 2016 TV tab.1'!N28,0),"")</f>
        <v>1764</v>
      </c>
      <c r="O28" s="80">
        <f>IF(ISNUMBER('Tabulka č. 1'!O28-'KN 2016 TV tab.1'!O28),ROUND('Tabulka č. 1'!O28-'KN 2016 TV tab.1'!O28,0),"")</f>
        <v>1356</v>
      </c>
      <c r="P28" s="46">
        <f>IF(ISNUMBER(AVERAGE(B28:O28)),AVERAGE(B28:O28),"")</f>
        <v>1365.7857142857142</v>
      </c>
    </row>
    <row r="29" spans="1:16" s="39" customFormat="1" x14ac:dyDescent="0.25">
      <c r="A29" s="42" t="s">
        <v>52</v>
      </c>
      <c r="B29" s="81">
        <f>IF(ISNUMBER('Tabulka č. 1'!B29-'KN 2016 TV tab.1'!B29),ROUND('Tabulka č. 1'!B29-'KN 2016 TV tab.1'!B29,0),"")</f>
        <v>0</v>
      </c>
      <c r="C29" s="81">
        <f>IF(ISNUMBER('Tabulka č. 1'!C29-'KN 2016 TV tab.1'!C29),ROUND('Tabulka č. 1'!C29-'KN 2016 TV tab.1'!C29,0),"")</f>
        <v>0</v>
      </c>
      <c r="D29" s="81">
        <f>IF(ISNUMBER('Tabulka č. 1'!D29-'KN 2016 TV tab.1'!D29),ROUND('Tabulka č. 1'!D29-'KN 2016 TV tab.1'!D29,0),"")</f>
        <v>-15</v>
      </c>
      <c r="E29" s="81">
        <f>IF(ISNUMBER('Tabulka č. 1'!E29-'KN 2016 TV tab.1'!E29),ROUND('Tabulka č. 1'!E29-'KN 2016 TV tab.1'!E29,0),"")</f>
        <v>0</v>
      </c>
      <c r="F29" s="81">
        <f>IF(ISNUMBER('Tabulka č. 1'!F29-'KN 2016 TV tab.1'!F29),ROUND('Tabulka č. 1'!F29-'KN 2016 TV tab.1'!F29,0),"")</f>
        <v>0</v>
      </c>
      <c r="G29" s="81">
        <f>IF(ISNUMBER('Tabulka č. 1'!G29-'KN 2016 TV tab.1'!G29),ROUND('Tabulka č. 1'!G29-'KN 2016 TV tab.1'!G29,0),"")</f>
        <v>4</v>
      </c>
      <c r="H29" s="81">
        <f>IF(ISNUMBER('Tabulka č. 1'!H29-'KN 2016 TV tab.1'!H29),ROUND('Tabulka č. 1'!H29-'KN 2016 TV tab.1'!H29,0),"")</f>
        <v>0</v>
      </c>
      <c r="I29" s="81">
        <f>IF(ISNUMBER('Tabulka č. 1'!I29-'KN 2016 TV tab.1'!I29),ROUND('Tabulka č. 1'!I29-'KN 2016 TV tab.1'!I29,0),"")</f>
        <v>1</v>
      </c>
      <c r="J29" s="81">
        <f>IF(ISNUMBER('Tabulka č. 1'!J29-'KN 2016 TV tab.1'!J29),ROUND('Tabulka č. 1'!J29-'KN 2016 TV tab.1'!J29,0),"")</f>
        <v>-8</v>
      </c>
      <c r="K29" s="81">
        <f>IF(ISNUMBER('Tabulka č. 1'!K29-'KN 2016 TV tab.1'!K29),ROUND('Tabulka č. 1'!K29-'KN 2016 TV tab.1'!K29,0),"")</f>
        <v>-2</v>
      </c>
      <c r="L29" s="81">
        <f>IF(ISNUMBER('Tabulka č. 1'!L29-'KN 2016 TV tab.1'!L29),ROUND('Tabulka č. 1'!L29-'KN 2016 TV tab.1'!L29,0),"")</f>
        <v>-9</v>
      </c>
      <c r="M29" s="81">
        <f>IF(ISNUMBER('Tabulka č. 1'!M29-'KN 2016 TV tab.1'!M29),ROUND('Tabulka č. 1'!M29-'KN 2016 TV tab.1'!M29,0),"")</f>
        <v>0</v>
      </c>
      <c r="N29" s="81">
        <f>IF(ISNUMBER('Tabulka č. 1'!N29-'KN 2016 TV tab.1'!N29),ROUND('Tabulka č. 1'!N29-'KN 2016 TV tab.1'!N29,0),"")</f>
        <v>-45</v>
      </c>
      <c r="O29" s="82">
        <f>IF(ISNUMBER('Tabulka č. 1'!O29-'KN 2016 TV tab.1'!O29),ROUND('Tabulka č. 1'!O29-'KN 2016 TV tab.1'!O29,0),"")</f>
        <v>0</v>
      </c>
      <c r="P29" s="47">
        <f t="shared" ref="P29:P33" si="3">IF(ISNUMBER(AVERAGE(B29:O29)),AVERAGE(B29:O29),"")</f>
        <v>-5.2857142857142856</v>
      </c>
    </row>
    <row r="30" spans="1:16" x14ac:dyDescent="0.25">
      <c r="A30" s="43" t="s">
        <v>25</v>
      </c>
      <c r="B30" s="83">
        <f>IF(ISNUMBER('Tabulka č. 1'!B30-'KN 2016 TV tab.1'!B30),ROUND('Tabulka č. 1'!B30-'KN 2016 TV tab.1'!B30,2),"")</f>
        <v>0</v>
      </c>
      <c r="C30" s="83">
        <f>IF(ISNUMBER('Tabulka č. 1'!C30-'KN 2016 TV tab.1'!C30),ROUND('Tabulka č. 1'!C30-'KN 2016 TV tab.1'!C30,2),"")</f>
        <v>0.09</v>
      </c>
      <c r="D30" s="83">
        <f>IF(ISNUMBER('Tabulka č. 1'!D30-'KN 2016 TV tab.1'!D30),ROUND('Tabulka č. 1'!D30-'KN 2016 TV tab.1'!D30,2),"")</f>
        <v>0</v>
      </c>
      <c r="E30" s="83">
        <f>IF(ISNUMBER('Tabulka č. 1'!E30-'KN 2016 TV tab.1'!E30),ROUND('Tabulka č. 1'!E30-'KN 2016 TV tab.1'!E30,2),"")</f>
        <v>0</v>
      </c>
      <c r="F30" s="83">
        <f>IF(ISNUMBER('Tabulka č. 1'!F30-'KN 2016 TV tab.1'!F30),ROUND('Tabulka č. 1'!F30-'KN 2016 TV tab.1'!F30,2),"")</f>
        <v>-0.5</v>
      </c>
      <c r="G30" s="84">
        <f>IF(ISNUMBER('Tabulka č. 1'!G30-'KN 2016 TV tab.1'!G30),ROUND('Tabulka č. 1'!G30-'KN 2016 TV tab.1'!G30,2),"")</f>
        <v>0</v>
      </c>
      <c r="H30" s="83">
        <f>IF(ISNUMBER('Tabulka č. 1'!H30-'KN 2016 TV tab.1'!H30),ROUND('Tabulka č. 1'!H30-'KN 2016 TV tab.1'!H30,2),"")</f>
        <v>-0.9</v>
      </c>
      <c r="I30" s="83">
        <f>IF(ISNUMBER('Tabulka č. 1'!I30-'KN 2016 TV tab.1'!I30),ROUND('Tabulka č. 1'!I30-'KN 2016 TV tab.1'!I30,2),"")</f>
        <v>0</v>
      </c>
      <c r="J30" s="83">
        <f>IF(ISNUMBER('Tabulka č. 1'!J30-'KN 2016 TV tab.1'!J30),ROUND('Tabulka č. 1'!J30-'KN 2016 TV tab.1'!J30,2),"")</f>
        <v>0</v>
      </c>
      <c r="K30" s="83">
        <f>IF(ISNUMBER('Tabulka č. 1'!K30-'KN 2016 TV tab.1'!K30),ROUND('Tabulka č. 1'!K30-'KN 2016 TV tab.1'!K30,2),"")</f>
        <v>0</v>
      </c>
      <c r="L30" s="83">
        <f>IF(ISNUMBER('Tabulka č. 1'!L30-'KN 2016 TV tab.1'!L30),ROUND('Tabulka č. 1'!L30-'KN 2016 TV tab.1'!L30,2),"")</f>
        <v>0.28999999999999998</v>
      </c>
      <c r="M30" s="83">
        <f>IF(ISNUMBER('Tabulka č. 1'!M30-'KN 2016 TV tab.1'!M30),ROUND('Tabulka č. 1'!M30-'KN 2016 TV tab.1'!M30,2),"")</f>
        <v>0</v>
      </c>
      <c r="N30" s="83">
        <f>IF(ISNUMBER('Tabulka č. 1'!N30-'KN 2016 TV tab.1'!N30),ROUND('Tabulka č. 1'!N30-'KN 2016 TV tab.1'!N30,2),"")</f>
        <v>-1</v>
      </c>
      <c r="O30" s="85">
        <f>IF(ISNUMBER('Tabulka č. 1'!O30-'KN 2016 TV tab.1'!O30),ROUND('Tabulka č. 1'!O30-'KN 2016 TV tab.1'!O30,2),"")</f>
        <v>0.25</v>
      </c>
      <c r="P30" s="48">
        <f t="shared" si="3"/>
        <v>-0.12642857142857142</v>
      </c>
    </row>
    <row r="31" spans="1:16" s="39" customFormat="1" x14ac:dyDescent="0.25">
      <c r="A31" s="42" t="s">
        <v>26</v>
      </c>
      <c r="B31" s="86">
        <f>IF(ISNUMBER('Tabulka č. 1'!B31-'KN 2016 TV tab.1'!B31),ROUND('Tabulka č. 1'!B31-'KN 2016 TV tab.1'!B31,0),"")</f>
        <v>2430</v>
      </c>
      <c r="C31" s="86">
        <f>IF(ISNUMBER('Tabulka č. 1'!C31-'KN 2016 TV tab.1'!C31),ROUND('Tabulka č. 1'!C31-'KN 2016 TV tab.1'!C31,0),"")</f>
        <v>2433</v>
      </c>
      <c r="D31" s="86">
        <f>IF(ISNUMBER('Tabulka č. 1'!D31-'KN 2016 TV tab.1'!D31),ROUND('Tabulka č. 1'!D31-'KN 2016 TV tab.1'!D31,0),"")</f>
        <v>2202</v>
      </c>
      <c r="E31" s="86">
        <f>IF(ISNUMBER('Tabulka č. 1'!E31-'KN 2016 TV tab.1'!E31),ROUND('Tabulka č. 1'!E31-'KN 2016 TV tab.1'!E31,0),"")</f>
        <v>2570</v>
      </c>
      <c r="F31" s="86">
        <f>IF(ISNUMBER('Tabulka č. 1'!F31-'KN 2016 TV tab.1'!F31),ROUND('Tabulka č. 1'!F31-'KN 2016 TV tab.1'!F31,0),"")</f>
        <v>2000</v>
      </c>
      <c r="G31" s="86">
        <f>IF(ISNUMBER('Tabulka č. 1'!G31-'KN 2016 TV tab.1'!G31),ROUND('Tabulka č. 1'!G31-'KN 2016 TV tab.1'!G31,0),"")</f>
        <v>1887</v>
      </c>
      <c r="H31" s="86">
        <f>IF(ISNUMBER('Tabulka č. 1'!H31-'KN 2016 TV tab.1'!H31),ROUND('Tabulka č. 1'!H31-'KN 2016 TV tab.1'!H31,0),"")</f>
        <v>2280</v>
      </c>
      <c r="I31" s="86">
        <f>IF(ISNUMBER('Tabulka č. 1'!I31-'KN 2016 TV tab.1'!I31),ROUND('Tabulka č. 1'!I31-'KN 2016 TV tab.1'!I31,0),"")</f>
        <v>1841</v>
      </c>
      <c r="J31" s="86">
        <f>IF(ISNUMBER('Tabulka č. 1'!J31-'KN 2016 TV tab.1'!J31),ROUND('Tabulka č. 1'!J31-'KN 2016 TV tab.1'!J31,0),"")</f>
        <v>1656</v>
      </c>
      <c r="K31" s="86">
        <f>IF(ISNUMBER('Tabulka č. 1'!K31-'KN 2016 TV tab.1'!K31),ROUND('Tabulka č. 1'!K31-'KN 2016 TV tab.1'!K31,0),"")</f>
        <v>2097</v>
      </c>
      <c r="L31" s="87">
        <f>IF(ISNUMBER('Tabulka č. 1'!L31-'KN 2016 TV tab.1'!L31),ROUND('Tabulka č. 1'!L31-'KN 2016 TV tab.1'!L31,0),"")</f>
        <v>2083</v>
      </c>
      <c r="M31" s="86">
        <f>IF(ISNUMBER('Tabulka č. 1'!M31-'KN 2016 TV tab.1'!M31),ROUND('Tabulka č. 1'!M31-'KN 2016 TV tab.1'!M31,0),"")</f>
        <v>2333</v>
      </c>
      <c r="N31" s="86">
        <f>IF(ISNUMBER('Tabulka č. 1'!N31-'KN 2016 TV tab.1'!N31),ROUND('Tabulka č. 1'!N31-'KN 2016 TV tab.1'!N31,0),"")</f>
        <v>2429</v>
      </c>
      <c r="O31" s="88">
        <f>IF(ISNUMBER('Tabulka č. 1'!O31-'KN 2016 TV tab.1'!O31),ROUND('Tabulka č. 1'!O31-'KN 2016 TV tab.1'!O31,0),"")</f>
        <v>2270</v>
      </c>
      <c r="P31" s="49">
        <f t="shared" si="3"/>
        <v>2179.3571428571427</v>
      </c>
    </row>
    <row r="32" spans="1:16" x14ac:dyDescent="0.25">
      <c r="A32" s="43" t="s">
        <v>27</v>
      </c>
      <c r="B32" s="83">
        <f>IF(ISNUMBER('Tabulka č. 1'!B32-'KN 2016 TV tab.1'!B32),ROUND('Tabulka č. 1'!B32-'KN 2016 TV tab.1'!B32,2),"")</f>
        <v>0</v>
      </c>
      <c r="C32" s="83">
        <f>IF(ISNUMBER('Tabulka č. 1'!C32-'KN 2016 TV tab.1'!C32),ROUND('Tabulka č. 1'!C32-'KN 2016 TV tab.1'!C32,2),"")</f>
        <v>0</v>
      </c>
      <c r="D32" s="83">
        <f>IF(ISNUMBER('Tabulka č. 1'!D32-'KN 2016 TV tab.1'!D32),ROUND('Tabulka č. 1'!D32-'KN 2016 TV tab.1'!D32,2),"")</f>
        <v>0</v>
      </c>
      <c r="E32" s="83">
        <f>IF(ISNUMBER('Tabulka č. 1'!E32-'KN 2016 TV tab.1'!E32),ROUND('Tabulka č. 1'!E32-'KN 2016 TV tab.1'!E32,2),"")</f>
        <v>0</v>
      </c>
      <c r="F32" s="83">
        <f>IF(ISNUMBER('Tabulka č. 1'!F32-'KN 2016 TV tab.1'!F32),ROUND('Tabulka č. 1'!F32-'KN 2016 TV tab.1'!F32,2),"")</f>
        <v>-15.91</v>
      </c>
      <c r="G32" s="84">
        <f>IF(ISNUMBER('Tabulka č. 1'!G32-'KN 2016 TV tab.1'!G32),ROUND('Tabulka č. 1'!G32-'KN 2016 TV tab.1'!G32,2),"")</f>
        <v>0</v>
      </c>
      <c r="H32" s="83">
        <f>IF(ISNUMBER('Tabulka č. 1'!H32-'KN 2016 TV tab.1'!H32),ROUND('Tabulka č. 1'!H32-'KN 2016 TV tab.1'!H32,2),"")</f>
        <v>-0.65</v>
      </c>
      <c r="I32" s="83">
        <f>IF(ISNUMBER('Tabulka č. 1'!I32-'KN 2016 TV tab.1'!I32),ROUND('Tabulka č. 1'!I32-'KN 2016 TV tab.1'!I32,2),"")</f>
        <v>0</v>
      </c>
      <c r="J32" s="83">
        <f>IF(ISNUMBER('Tabulka č. 1'!J32-'KN 2016 TV tab.1'!J32),ROUND('Tabulka č. 1'!J32-'KN 2016 TV tab.1'!J32,2),"")</f>
        <v>0</v>
      </c>
      <c r="K32" s="83">
        <f>IF(ISNUMBER('Tabulka č. 1'!K32-'KN 2016 TV tab.1'!K32),ROUND('Tabulka č. 1'!K32-'KN 2016 TV tab.1'!K32,2),"")</f>
        <v>0</v>
      </c>
      <c r="L32" s="83">
        <f>IF(ISNUMBER('Tabulka č. 1'!L32-'KN 2016 TV tab.1'!L32),ROUND('Tabulka č. 1'!L32-'KN 2016 TV tab.1'!L32,2),"")</f>
        <v>0</v>
      </c>
      <c r="M32" s="83">
        <f>IF(ISNUMBER('Tabulka č. 1'!M32-'KN 2016 TV tab.1'!M32),ROUND('Tabulka č. 1'!M32-'KN 2016 TV tab.1'!M32,2),"")</f>
        <v>0</v>
      </c>
      <c r="N32" s="83">
        <f>IF(ISNUMBER('Tabulka č. 1'!N32-'KN 2016 TV tab.1'!N32),ROUND('Tabulka č. 1'!N32-'KN 2016 TV tab.1'!N32,2),"")</f>
        <v>0</v>
      </c>
      <c r="O32" s="85">
        <f>IF(ISNUMBER('Tabulka č. 1'!O32-'KN 2016 TV tab.1'!O32),ROUND('Tabulka č. 1'!O32-'KN 2016 TV tab.1'!O32,2),"")</f>
        <v>0</v>
      </c>
      <c r="P32" s="48">
        <f t="shared" si="3"/>
        <v>-1.1828571428571428</v>
      </c>
    </row>
    <row r="33" spans="1:16" s="39" customFormat="1" ht="15.75" thickBot="1" x14ac:dyDescent="0.3">
      <c r="A33" s="44" t="s">
        <v>28</v>
      </c>
      <c r="B33" s="89">
        <f>IF(ISNUMBER('Tabulka č. 1'!B33-'KN 2016 TV tab.1'!B33),ROUND('Tabulka č. 1'!B33-'KN 2016 TV tab.1'!B33,0),"")</f>
        <v>1000</v>
      </c>
      <c r="C33" s="89">
        <f>IF(ISNUMBER('Tabulka č. 1'!C33-'KN 2016 TV tab.1'!C33),ROUND('Tabulka č. 1'!C33-'KN 2016 TV tab.1'!C33,0),"")</f>
        <v>1024</v>
      </c>
      <c r="D33" s="89">
        <f>IF(ISNUMBER('Tabulka č. 1'!D33-'KN 2016 TV tab.1'!D33),ROUND('Tabulka č. 1'!D33-'KN 2016 TV tab.1'!D33,0),"")</f>
        <v>777</v>
      </c>
      <c r="E33" s="89">
        <f>IF(ISNUMBER('Tabulka č. 1'!E33-'KN 2016 TV tab.1'!E33),ROUND('Tabulka č. 1'!E33-'KN 2016 TV tab.1'!E33,0),"")</f>
        <v>1232</v>
      </c>
      <c r="F33" s="89">
        <f>IF(ISNUMBER('Tabulka č. 1'!F33-'KN 2016 TV tab.1'!F33),ROUND('Tabulka č. 1'!F33-'KN 2016 TV tab.1'!F33,0),"")</f>
        <v>750</v>
      </c>
      <c r="G33" s="89">
        <f>IF(ISNUMBER('Tabulka č. 1'!G33-'KN 2016 TV tab.1'!G33),ROUND('Tabulka č. 1'!G33-'KN 2016 TV tab.1'!G33,0),"")</f>
        <v>754</v>
      </c>
      <c r="H33" s="89">
        <f>IF(ISNUMBER('Tabulka č. 1'!H33-'KN 2016 TV tab.1'!H33),ROUND('Tabulka č. 1'!H33-'KN 2016 TV tab.1'!H33,0),"")</f>
        <v>960</v>
      </c>
      <c r="I33" s="89">
        <f>IF(ISNUMBER('Tabulka č. 1'!I33-'KN 2016 TV tab.1'!I33),ROUND('Tabulka č. 1'!I33-'KN 2016 TV tab.1'!I33,0),"")</f>
        <v>771</v>
      </c>
      <c r="J33" s="89">
        <f>IF(ISNUMBER('Tabulka č. 1'!J33-'KN 2016 TV tab.1'!J33),ROUND('Tabulka č. 1'!J33-'KN 2016 TV tab.1'!J33,0),"")</f>
        <v>695</v>
      </c>
      <c r="K33" s="89">
        <f>IF(ISNUMBER('Tabulka č. 1'!K33-'KN 2016 TV tab.1'!K33),ROUND('Tabulka č. 1'!K33-'KN 2016 TV tab.1'!K33,0),"")</f>
        <v>753</v>
      </c>
      <c r="L33" s="90">
        <f>IF(ISNUMBER('Tabulka č. 1'!L33-'KN 2016 TV tab.1'!L33),ROUND('Tabulka č. 1'!L33-'KN 2016 TV tab.1'!L33,0),"")</f>
        <v>688</v>
      </c>
      <c r="M33" s="89">
        <f>IF(ISNUMBER('Tabulka č. 1'!M33-'KN 2016 TV tab.1'!M33),ROUND('Tabulka č. 1'!M33-'KN 2016 TV tab.1'!M33,0),"")</f>
        <v>788</v>
      </c>
      <c r="N33" s="89">
        <f>IF(ISNUMBER('Tabulka č. 1'!N33-'KN 2016 TV tab.1'!N33),ROUND('Tabulka č. 1'!N33-'KN 2016 TV tab.1'!N33,0),"")</f>
        <v>799</v>
      </c>
      <c r="O33" s="91">
        <f>IF(ISNUMBER('Tabulka č. 1'!O33-'KN 2016 TV tab.1'!O33),ROUND('Tabulka č. 1'!O33-'KN 2016 TV tab.1'!O33,0),"")</f>
        <v>850</v>
      </c>
      <c r="P33" s="50">
        <f t="shared" si="3"/>
        <v>845.78571428571433</v>
      </c>
    </row>
    <row r="34" spans="1:16" s="41" customFormat="1" ht="19.5" thickBot="1" x14ac:dyDescent="0.35">
      <c r="A34" s="98" t="str">
        <f>'KN 2017'!A10</f>
        <v>29-54-H/01 Cukrář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51</v>
      </c>
      <c r="B35" s="79">
        <f>IF(ISNUMBER('Tabulka č. 1'!B35-'KN 2016 TV tab.1'!B35),ROUND('Tabulka č. 1'!B35-'KN 2016 TV tab.1'!B35,0),"")</f>
        <v>1192</v>
      </c>
      <c r="C35" s="79">
        <f>IF(ISNUMBER('Tabulka č. 1'!C35-'KN 2016 TV tab.1'!C35),ROUND('Tabulka č. 1'!C35-'KN 2016 TV tab.1'!C35,0),"")</f>
        <v>1328</v>
      </c>
      <c r="D35" s="79">
        <f>IF(ISNUMBER('Tabulka č. 1'!D35-'KN 2016 TV tab.1'!D35),ROUND('Tabulka č. 1'!D35-'KN 2016 TV tab.1'!D35,0),"")</f>
        <v>1204</v>
      </c>
      <c r="E35" s="79">
        <f>IF(ISNUMBER('Tabulka č. 1'!E35-'KN 2016 TV tab.1'!E35),ROUND('Tabulka č. 1'!E35-'KN 2016 TV tab.1'!E35,0),"")</f>
        <v>1523</v>
      </c>
      <c r="F35" s="79">
        <f>IF(ISNUMBER('Tabulka č. 1'!F35-'KN 2016 TV tab.1'!F35),ROUND('Tabulka č. 1'!F35-'KN 2016 TV tab.1'!F35,0),"")</f>
        <v>1323</v>
      </c>
      <c r="G35" s="79">
        <f>IF(ISNUMBER('Tabulka č. 1'!G35-'KN 2016 TV tab.1'!G35),ROUND('Tabulka č. 1'!G35-'KN 2016 TV tab.1'!G35,0),"")</f>
        <v>1015</v>
      </c>
      <c r="H35" s="79">
        <f>IF(ISNUMBER('Tabulka č. 1'!H35-'KN 2016 TV tab.1'!H35),ROUND('Tabulka č. 1'!H35-'KN 2016 TV tab.1'!H35,0),"")</f>
        <v>2947</v>
      </c>
      <c r="I35" s="79">
        <f>IF(ISNUMBER('Tabulka č. 1'!I35-'KN 2016 TV tab.1'!I35),ROUND('Tabulka č. 1'!I35-'KN 2016 TV tab.1'!I35,0),"")</f>
        <v>1085</v>
      </c>
      <c r="J35" s="79">
        <f>IF(ISNUMBER('Tabulka č. 1'!J35-'KN 2016 TV tab.1'!J35),ROUND('Tabulka č. 1'!J35-'KN 2016 TV tab.1'!J35,0),"")</f>
        <v>1009</v>
      </c>
      <c r="K35" s="79">
        <f>IF(ISNUMBER('Tabulka č. 1'!K35-'KN 2016 TV tab.1'!K35),ROUND('Tabulka č. 1'!K35-'KN 2016 TV tab.1'!K35,0),"")</f>
        <v>1231</v>
      </c>
      <c r="L35" s="79">
        <f>IF(ISNUMBER('Tabulka č. 1'!L35-'KN 2016 TV tab.1'!L35),ROUND('Tabulka č. 1'!L35-'KN 2016 TV tab.1'!L35,0),"")</f>
        <v>1546</v>
      </c>
      <c r="M35" s="79">
        <f>IF(ISNUMBER('Tabulka č. 1'!M35-'KN 2016 TV tab.1'!M35),ROUND('Tabulka č. 1'!M35-'KN 2016 TV tab.1'!M35,0),"")</f>
        <v>1280</v>
      </c>
      <c r="N35" s="79">
        <f>IF(ISNUMBER('Tabulka č. 1'!N35-'KN 2016 TV tab.1'!N35),ROUND('Tabulka č. 1'!N35-'KN 2016 TV tab.1'!N35,0),"")</f>
        <v>1410</v>
      </c>
      <c r="O35" s="80">
        <f>IF(ISNUMBER('Tabulka č. 1'!O35-'KN 2016 TV tab.1'!O35),ROUND('Tabulka č. 1'!O35-'KN 2016 TV tab.1'!O35,0),"")</f>
        <v>1294</v>
      </c>
      <c r="P35" s="46">
        <f>IF(ISNUMBER(AVERAGE(B35:O35)),AVERAGE(B35:O35),"")</f>
        <v>1384.7857142857142</v>
      </c>
    </row>
    <row r="36" spans="1:16" s="39" customFormat="1" x14ac:dyDescent="0.25">
      <c r="A36" s="42" t="s">
        <v>52</v>
      </c>
      <c r="B36" s="81">
        <f>IF(ISNUMBER('Tabulka č. 1'!B36-'KN 2016 TV tab.1'!B36),ROUND('Tabulka č. 1'!B36-'KN 2016 TV tab.1'!B36,0),"")</f>
        <v>0</v>
      </c>
      <c r="C36" s="81">
        <f>IF(ISNUMBER('Tabulka č. 1'!C36-'KN 2016 TV tab.1'!C36),ROUND('Tabulka č. 1'!C36-'KN 2016 TV tab.1'!C36,0),"")</f>
        <v>0</v>
      </c>
      <c r="D36" s="81">
        <f>IF(ISNUMBER('Tabulka č. 1'!D36-'KN 2016 TV tab.1'!D36),ROUND('Tabulka č. 1'!D36-'KN 2016 TV tab.1'!D36,0),"")</f>
        <v>-15</v>
      </c>
      <c r="E36" s="81">
        <f>IF(ISNUMBER('Tabulka č. 1'!E36-'KN 2016 TV tab.1'!E36),ROUND('Tabulka č. 1'!E36-'KN 2016 TV tab.1'!E36,0),"")</f>
        <v>0</v>
      </c>
      <c r="F36" s="81">
        <f>IF(ISNUMBER('Tabulka č. 1'!F36-'KN 2016 TV tab.1'!F36),ROUND('Tabulka č. 1'!F36-'KN 2016 TV tab.1'!F36,0),"")</f>
        <v>0</v>
      </c>
      <c r="G36" s="81">
        <f>IF(ISNUMBER('Tabulka č. 1'!G36-'KN 2016 TV tab.1'!G36),ROUND('Tabulka č. 1'!G36-'KN 2016 TV tab.1'!G36,0),"")</f>
        <v>4</v>
      </c>
      <c r="H36" s="81">
        <f>IF(ISNUMBER('Tabulka č. 1'!H36-'KN 2016 TV tab.1'!H36),ROUND('Tabulka č. 1'!H36-'KN 2016 TV tab.1'!H36,0),"")</f>
        <v>0</v>
      </c>
      <c r="I36" s="81">
        <f>IF(ISNUMBER('Tabulka č. 1'!I36-'KN 2016 TV tab.1'!I36),ROUND('Tabulka č. 1'!I36-'KN 2016 TV tab.1'!I36,0),"")</f>
        <v>1</v>
      </c>
      <c r="J36" s="81">
        <f>IF(ISNUMBER('Tabulka č. 1'!J36-'KN 2016 TV tab.1'!J36),ROUND('Tabulka č. 1'!J36-'KN 2016 TV tab.1'!J36,0),"")</f>
        <v>-8</v>
      </c>
      <c r="K36" s="81">
        <f>IF(ISNUMBER('Tabulka č. 1'!K36-'KN 2016 TV tab.1'!K36),ROUND('Tabulka č. 1'!K36-'KN 2016 TV tab.1'!K36,0),"")</f>
        <v>-2</v>
      </c>
      <c r="L36" s="81">
        <f>IF(ISNUMBER('Tabulka č. 1'!L36-'KN 2016 TV tab.1'!L36),ROUND('Tabulka č. 1'!L36-'KN 2016 TV tab.1'!L36,0),"")</f>
        <v>-9</v>
      </c>
      <c r="M36" s="81">
        <f>IF(ISNUMBER('Tabulka č. 1'!M36-'KN 2016 TV tab.1'!M36),ROUND('Tabulka č. 1'!M36-'KN 2016 TV tab.1'!M36,0),"")</f>
        <v>0</v>
      </c>
      <c r="N36" s="81">
        <f>IF(ISNUMBER('Tabulka č. 1'!N36-'KN 2016 TV tab.1'!N36),ROUND('Tabulka č. 1'!N36-'KN 2016 TV tab.1'!N36,0),"")</f>
        <v>-8</v>
      </c>
      <c r="O36" s="82">
        <f>IF(ISNUMBER('Tabulka č. 1'!O36-'KN 2016 TV tab.1'!O36),ROUND('Tabulka č. 1'!O36-'KN 2016 TV tab.1'!O36,0),"")</f>
        <v>0</v>
      </c>
      <c r="P36" s="47">
        <f t="shared" ref="P36:P40" si="4">IF(ISNUMBER(AVERAGE(B36:O36)),AVERAGE(B36:O36),"")</f>
        <v>-2.6428571428571428</v>
      </c>
    </row>
    <row r="37" spans="1:16" x14ac:dyDescent="0.25">
      <c r="A37" s="43" t="s">
        <v>25</v>
      </c>
      <c r="B37" s="83">
        <f>IF(ISNUMBER('Tabulka č. 1'!B37-'KN 2016 TV tab.1'!B37),ROUND('Tabulka č. 1'!B37-'KN 2016 TV tab.1'!B37,2),"")</f>
        <v>0</v>
      </c>
      <c r="C37" s="83">
        <f>IF(ISNUMBER('Tabulka č. 1'!C37-'KN 2016 TV tab.1'!C37),ROUND('Tabulka č. 1'!C37-'KN 2016 TV tab.1'!C37,2),"")</f>
        <v>0.12</v>
      </c>
      <c r="D37" s="83">
        <f>IF(ISNUMBER('Tabulka č. 1'!D37-'KN 2016 TV tab.1'!D37),ROUND('Tabulka č. 1'!D37-'KN 2016 TV tab.1'!D37,2),"")</f>
        <v>0</v>
      </c>
      <c r="E37" s="83">
        <f>IF(ISNUMBER('Tabulka č. 1'!E37-'KN 2016 TV tab.1'!E37),ROUND('Tabulka č. 1'!E37-'KN 2016 TV tab.1'!E37,2),"")</f>
        <v>0</v>
      </c>
      <c r="F37" s="83">
        <f>IF(ISNUMBER('Tabulka č. 1'!F37-'KN 2016 TV tab.1'!F37),ROUND('Tabulka č. 1'!F37-'KN 2016 TV tab.1'!F37,2),"")</f>
        <v>-0.87</v>
      </c>
      <c r="G37" s="84">
        <f>IF(ISNUMBER('Tabulka č. 1'!G37-'KN 2016 TV tab.1'!G37),ROUND('Tabulka č. 1'!G37-'KN 2016 TV tab.1'!G37,2),"")</f>
        <v>0</v>
      </c>
      <c r="H37" s="83">
        <f>IF(ISNUMBER('Tabulka č. 1'!H37-'KN 2016 TV tab.1'!H37),ROUND('Tabulka č. 1'!H37-'KN 2016 TV tab.1'!H37,2),"")</f>
        <v>-3.27</v>
      </c>
      <c r="I37" s="83">
        <f>IF(ISNUMBER('Tabulka č. 1'!I37-'KN 2016 TV tab.1'!I37),ROUND('Tabulka č. 1'!I37-'KN 2016 TV tab.1'!I37,2),"")</f>
        <v>0</v>
      </c>
      <c r="J37" s="83">
        <f>IF(ISNUMBER('Tabulka č. 1'!J37-'KN 2016 TV tab.1'!J37),ROUND('Tabulka č. 1'!J37-'KN 2016 TV tab.1'!J37,2),"")</f>
        <v>0</v>
      </c>
      <c r="K37" s="83">
        <f>IF(ISNUMBER('Tabulka č. 1'!K37-'KN 2016 TV tab.1'!K37),ROUND('Tabulka č. 1'!K37-'KN 2016 TV tab.1'!K37,2),"")</f>
        <v>0</v>
      </c>
      <c r="L37" s="83">
        <f>IF(ISNUMBER('Tabulka č. 1'!L37-'KN 2016 TV tab.1'!L37),ROUND('Tabulka č. 1'!L37-'KN 2016 TV tab.1'!L37,2),"")</f>
        <v>-0.4</v>
      </c>
      <c r="M37" s="83">
        <f>IF(ISNUMBER('Tabulka č. 1'!M37-'KN 2016 TV tab.1'!M37),ROUND('Tabulka č. 1'!M37-'KN 2016 TV tab.1'!M37,2),"")</f>
        <v>0</v>
      </c>
      <c r="N37" s="83">
        <f>IF(ISNUMBER('Tabulka č. 1'!N37-'KN 2016 TV tab.1'!N37),ROUND('Tabulka č. 1'!N37-'KN 2016 TV tab.1'!N37,2),"")</f>
        <v>0</v>
      </c>
      <c r="O37" s="85">
        <f>IF(ISNUMBER('Tabulka č. 1'!O37-'KN 2016 TV tab.1'!O37),ROUND('Tabulka č. 1'!O37-'KN 2016 TV tab.1'!O37,2),"")</f>
        <v>0</v>
      </c>
      <c r="P37" s="48">
        <f t="shared" si="4"/>
        <v>-0.31571428571428573</v>
      </c>
    </row>
    <row r="38" spans="1:16" s="39" customFormat="1" x14ac:dyDescent="0.25">
      <c r="A38" s="42" t="s">
        <v>26</v>
      </c>
      <c r="B38" s="86">
        <f>IF(ISNUMBER('Tabulka č. 1'!B38-'KN 2016 TV tab.1'!B38),ROUND('Tabulka č. 1'!B38-'KN 2016 TV tab.1'!B38,0),"")</f>
        <v>2430</v>
      </c>
      <c r="C38" s="86">
        <f>IF(ISNUMBER('Tabulka č. 1'!C38-'KN 2016 TV tab.1'!C38),ROUND('Tabulka č. 1'!C38-'KN 2016 TV tab.1'!C38,0),"")</f>
        <v>2433</v>
      </c>
      <c r="D38" s="86">
        <f>IF(ISNUMBER('Tabulka č. 1'!D38-'KN 2016 TV tab.1'!D38),ROUND('Tabulka č. 1'!D38-'KN 2016 TV tab.1'!D38,0),"")</f>
        <v>2202</v>
      </c>
      <c r="E38" s="86">
        <f>IF(ISNUMBER('Tabulka č. 1'!E38-'KN 2016 TV tab.1'!E38),ROUND('Tabulka č. 1'!E38-'KN 2016 TV tab.1'!E38,0),"")</f>
        <v>2570</v>
      </c>
      <c r="F38" s="86">
        <f>IF(ISNUMBER('Tabulka č. 1'!F38-'KN 2016 TV tab.1'!F38),ROUND('Tabulka č. 1'!F38-'KN 2016 TV tab.1'!F38,0),"")</f>
        <v>2000</v>
      </c>
      <c r="G38" s="86">
        <f>IF(ISNUMBER('Tabulka č. 1'!G38-'KN 2016 TV tab.1'!G38),ROUND('Tabulka č. 1'!G38-'KN 2016 TV tab.1'!G38,0),"")</f>
        <v>1887</v>
      </c>
      <c r="H38" s="86">
        <f>IF(ISNUMBER('Tabulka č. 1'!H38-'KN 2016 TV tab.1'!H38),ROUND('Tabulka č. 1'!H38-'KN 2016 TV tab.1'!H38,0),"")</f>
        <v>2280</v>
      </c>
      <c r="I38" s="86">
        <f>IF(ISNUMBER('Tabulka č. 1'!I38-'KN 2016 TV tab.1'!I38),ROUND('Tabulka č. 1'!I38-'KN 2016 TV tab.1'!I38,0),"")</f>
        <v>1841</v>
      </c>
      <c r="J38" s="86">
        <f>IF(ISNUMBER('Tabulka č. 1'!J38-'KN 2016 TV tab.1'!J38),ROUND('Tabulka č. 1'!J38-'KN 2016 TV tab.1'!J38,0),"")</f>
        <v>1656</v>
      </c>
      <c r="K38" s="86">
        <f>IF(ISNUMBER('Tabulka č. 1'!K38-'KN 2016 TV tab.1'!K38),ROUND('Tabulka č. 1'!K38-'KN 2016 TV tab.1'!K38,0),"")</f>
        <v>2097</v>
      </c>
      <c r="L38" s="87">
        <f>IF(ISNUMBER('Tabulka č. 1'!L38-'KN 2016 TV tab.1'!L38),ROUND('Tabulka č. 1'!L38-'KN 2016 TV tab.1'!L38,0),"")</f>
        <v>2083</v>
      </c>
      <c r="M38" s="86">
        <f>IF(ISNUMBER('Tabulka č. 1'!M38-'KN 2016 TV tab.1'!M38),ROUND('Tabulka č. 1'!M38-'KN 2016 TV tab.1'!M38,0),"")</f>
        <v>2333</v>
      </c>
      <c r="N38" s="86">
        <f>IF(ISNUMBER('Tabulka č. 1'!N38-'KN 2016 TV tab.1'!N38),ROUND('Tabulka č. 1'!N38-'KN 2016 TV tab.1'!N38,0),"")</f>
        <v>2429</v>
      </c>
      <c r="O38" s="88">
        <f>IF(ISNUMBER('Tabulka č. 1'!O38-'KN 2016 TV tab.1'!O38),ROUND('Tabulka č. 1'!O38-'KN 2016 TV tab.1'!O38,0),"")</f>
        <v>2270</v>
      </c>
      <c r="P38" s="49">
        <f t="shared" si="4"/>
        <v>2179.3571428571427</v>
      </c>
    </row>
    <row r="39" spans="1:16" x14ac:dyDescent="0.25">
      <c r="A39" s="43" t="s">
        <v>27</v>
      </c>
      <c r="B39" s="83">
        <f>IF(ISNUMBER('Tabulka č. 1'!B39-'KN 2016 TV tab.1'!B39),ROUND('Tabulka č. 1'!B39-'KN 2016 TV tab.1'!B39,2),"")</f>
        <v>0</v>
      </c>
      <c r="C39" s="83">
        <f>IF(ISNUMBER('Tabulka č. 1'!C39-'KN 2016 TV tab.1'!C39),ROUND('Tabulka č. 1'!C39-'KN 2016 TV tab.1'!C39,2),"")</f>
        <v>0</v>
      </c>
      <c r="D39" s="83">
        <f>IF(ISNUMBER('Tabulka č. 1'!D39-'KN 2016 TV tab.1'!D39),ROUND('Tabulka č. 1'!D39-'KN 2016 TV tab.1'!D39,2),"")</f>
        <v>0</v>
      </c>
      <c r="E39" s="83">
        <f>IF(ISNUMBER('Tabulka č. 1'!E39-'KN 2016 TV tab.1'!E39),ROUND('Tabulka č. 1'!E39-'KN 2016 TV tab.1'!E39,2),"")</f>
        <v>0</v>
      </c>
      <c r="F39" s="83">
        <f>IF(ISNUMBER('Tabulka č. 1'!F39-'KN 2016 TV tab.1'!F39),ROUND('Tabulka č. 1'!F39-'KN 2016 TV tab.1'!F39,2),"")</f>
        <v>-11.08</v>
      </c>
      <c r="G39" s="84">
        <f>IF(ISNUMBER('Tabulka č. 1'!G39-'KN 2016 TV tab.1'!G39),ROUND('Tabulka č. 1'!G39-'KN 2016 TV tab.1'!G39,2),"")</f>
        <v>0</v>
      </c>
      <c r="H39" s="83">
        <f>IF(ISNUMBER('Tabulka č. 1'!H39-'KN 2016 TV tab.1'!H39),ROUND('Tabulka č. 1'!H39-'KN 2016 TV tab.1'!H39,2),"")</f>
        <v>-0.65</v>
      </c>
      <c r="I39" s="83">
        <f>IF(ISNUMBER('Tabulka č. 1'!I39-'KN 2016 TV tab.1'!I39),ROUND('Tabulka č. 1'!I39-'KN 2016 TV tab.1'!I39,2),"")</f>
        <v>0</v>
      </c>
      <c r="J39" s="83">
        <f>IF(ISNUMBER('Tabulka č. 1'!J39-'KN 2016 TV tab.1'!J39),ROUND('Tabulka č. 1'!J39-'KN 2016 TV tab.1'!J39,2),"")</f>
        <v>0</v>
      </c>
      <c r="K39" s="83">
        <f>IF(ISNUMBER('Tabulka č. 1'!K39-'KN 2016 TV tab.1'!K39),ROUND('Tabulka č. 1'!K39-'KN 2016 TV tab.1'!K39,2),"")</f>
        <v>0</v>
      </c>
      <c r="L39" s="83">
        <f>IF(ISNUMBER('Tabulka č. 1'!L39-'KN 2016 TV tab.1'!L39),ROUND('Tabulka č. 1'!L39-'KN 2016 TV tab.1'!L39,2),"")</f>
        <v>0</v>
      </c>
      <c r="M39" s="83">
        <f>IF(ISNUMBER('Tabulka č. 1'!M39-'KN 2016 TV tab.1'!M39),ROUND('Tabulka č. 1'!M39-'KN 2016 TV tab.1'!M39,2),"")</f>
        <v>0</v>
      </c>
      <c r="N39" s="83">
        <f>IF(ISNUMBER('Tabulka č. 1'!N39-'KN 2016 TV tab.1'!N39),ROUND('Tabulka č. 1'!N39-'KN 2016 TV tab.1'!N39,2),"")</f>
        <v>0</v>
      </c>
      <c r="O39" s="85">
        <f>IF(ISNUMBER('Tabulka č. 1'!O39-'KN 2016 TV tab.1'!O39),ROUND('Tabulka č. 1'!O39-'KN 2016 TV tab.1'!O39,2),"")</f>
        <v>0</v>
      </c>
      <c r="P39" s="48">
        <f t="shared" si="4"/>
        <v>-0.83785714285714286</v>
      </c>
    </row>
    <row r="40" spans="1:16" s="39" customFormat="1" ht="15.75" thickBot="1" x14ac:dyDescent="0.3">
      <c r="A40" s="44" t="s">
        <v>28</v>
      </c>
      <c r="B40" s="89">
        <f>IF(ISNUMBER('Tabulka č. 1'!B40-'KN 2016 TV tab.1'!B40),ROUND('Tabulka č. 1'!B40-'KN 2016 TV tab.1'!B40,0),"")</f>
        <v>1000</v>
      </c>
      <c r="C40" s="89">
        <f>IF(ISNUMBER('Tabulka č. 1'!C40-'KN 2016 TV tab.1'!C40),ROUND('Tabulka č. 1'!C40-'KN 2016 TV tab.1'!C40,0),"")</f>
        <v>1024</v>
      </c>
      <c r="D40" s="89">
        <f>IF(ISNUMBER('Tabulka č. 1'!D40-'KN 2016 TV tab.1'!D40),ROUND('Tabulka č. 1'!D40-'KN 2016 TV tab.1'!D40,0),"")</f>
        <v>777</v>
      </c>
      <c r="E40" s="89">
        <f>IF(ISNUMBER('Tabulka č. 1'!E40-'KN 2016 TV tab.1'!E40),ROUND('Tabulka č. 1'!E40-'KN 2016 TV tab.1'!E40,0),"")</f>
        <v>1232</v>
      </c>
      <c r="F40" s="89">
        <f>IF(ISNUMBER('Tabulka č. 1'!F40-'KN 2016 TV tab.1'!F40),ROUND('Tabulka č. 1'!F40-'KN 2016 TV tab.1'!F40,0),"")</f>
        <v>750</v>
      </c>
      <c r="G40" s="89">
        <f>IF(ISNUMBER('Tabulka č. 1'!G40-'KN 2016 TV tab.1'!G40),ROUND('Tabulka č. 1'!G40-'KN 2016 TV tab.1'!G40,0),"")</f>
        <v>754</v>
      </c>
      <c r="H40" s="89">
        <f>IF(ISNUMBER('Tabulka č. 1'!H40-'KN 2016 TV tab.1'!H40),ROUND('Tabulka č. 1'!H40-'KN 2016 TV tab.1'!H40,0),"")</f>
        <v>960</v>
      </c>
      <c r="I40" s="89">
        <f>IF(ISNUMBER('Tabulka č. 1'!I40-'KN 2016 TV tab.1'!I40),ROUND('Tabulka č. 1'!I40-'KN 2016 TV tab.1'!I40,0),"")</f>
        <v>771</v>
      </c>
      <c r="J40" s="89">
        <f>IF(ISNUMBER('Tabulka č. 1'!J40-'KN 2016 TV tab.1'!J40),ROUND('Tabulka č. 1'!J40-'KN 2016 TV tab.1'!J40,0),"")</f>
        <v>695</v>
      </c>
      <c r="K40" s="89">
        <f>IF(ISNUMBER('Tabulka č. 1'!K40-'KN 2016 TV tab.1'!K40),ROUND('Tabulka č. 1'!K40-'KN 2016 TV tab.1'!K40,0),"")</f>
        <v>753</v>
      </c>
      <c r="L40" s="90">
        <f>IF(ISNUMBER('Tabulka č. 1'!L40-'KN 2016 TV tab.1'!L40),ROUND('Tabulka č. 1'!L40-'KN 2016 TV tab.1'!L40,0),"")</f>
        <v>688</v>
      </c>
      <c r="M40" s="89">
        <f>IF(ISNUMBER('Tabulka č. 1'!M40-'KN 2016 TV tab.1'!M40),ROUND('Tabulka č. 1'!M40-'KN 2016 TV tab.1'!M40,0),"")</f>
        <v>788</v>
      </c>
      <c r="N40" s="89">
        <f>IF(ISNUMBER('Tabulka č. 1'!N40-'KN 2016 TV tab.1'!N40),ROUND('Tabulka č. 1'!N40-'KN 2016 TV tab.1'!N40,0),"")</f>
        <v>799</v>
      </c>
      <c r="O40" s="91">
        <f>IF(ISNUMBER('Tabulka č. 1'!O40-'KN 2016 TV tab.1'!O40),ROUND('Tabulka č. 1'!O40-'KN 2016 TV tab.1'!O40,0),"")</f>
        <v>850</v>
      </c>
      <c r="P40" s="50">
        <f t="shared" si="4"/>
        <v>845.78571428571433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topLeftCell="A4" zoomScaleNormal="100" workbookViewId="0">
      <selection activeCell="M31" sqref="M31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6" t="str">
        <f>'Tabulka č. 7'!A1:P1</f>
        <v>Porovnání krajských normativů a ukazatelů pro stanovení krajských normativů v letech 2016 a 2017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8" t="str">
        <f>'Tabulka č. 7'!A4</f>
        <v>změna roku 2017 oproti roku 2016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tr">
        <f>'KN 2017'!A11</f>
        <v>23-51-H/01 Strojní mechanik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51</v>
      </c>
      <c r="B7" s="79">
        <f>IF(ISNUMBER('Tabulka č. 2'!B7-'KN 2016 TV tab.2'!B7),ROUND('Tabulka č. 2'!B7-'KN 2016 TV tab.2'!B7,0),"")</f>
        <v>1531</v>
      </c>
      <c r="C7" s="79">
        <f>IF(ISNUMBER('Tabulka č. 2'!C7-'KN 2016 TV tab.2'!C7),ROUND('Tabulka č. 2'!C7-'KN 2016 TV tab.2'!C7,0),"")</f>
        <v>1429</v>
      </c>
      <c r="D7" s="79">
        <f>IF(ISNUMBER('Tabulka č. 2'!D7-'KN 2016 TV tab.2'!D7),ROUND('Tabulka č. 2'!D7-'KN 2016 TV tab.2'!D7,0),"")</f>
        <v>1310</v>
      </c>
      <c r="E7" s="79">
        <f>IF(ISNUMBER('Tabulka č. 2'!E7-'KN 2016 TV tab.2'!E7),ROUND('Tabulka č. 2'!E7-'KN 2016 TV tab.2'!E7,0),"")</f>
        <v>1619</v>
      </c>
      <c r="F7" s="79">
        <f>IF(ISNUMBER('Tabulka č. 2'!F7-'KN 2016 TV tab.2'!F7),ROUND('Tabulka č. 2'!F7-'KN 2016 TV tab.2'!F7,0),"")</f>
        <v>890</v>
      </c>
      <c r="G7" s="79">
        <f>IF(ISNUMBER('Tabulka č. 2'!G7-'KN 2016 TV tab.2'!G7),ROUND('Tabulka č. 2'!G7-'KN 2016 TV tab.2'!G7,0),"")</f>
        <v>1079</v>
      </c>
      <c r="H7" s="79">
        <f>IF(ISNUMBER('Tabulka č. 2'!H7-'KN 2016 TV tab.2'!H7),ROUND('Tabulka č. 2'!H7-'KN 2016 TV tab.2'!H7,0),"")</f>
        <v>2568</v>
      </c>
      <c r="I7" s="79">
        <f>IF(ISNUMBER('Tabulka č. 2'!I7-'KN 2016 TV tab.2'!I7),ROUND('Tabulka č. 2'!I7-'KN 2016 TV tab.2'!I7,0),"")</f>
        <v>1182</v>
      </c>
      <c r="J7" s="79">
        <f>IF(ISNUMBER('Tabulka č. 2'!J7-'KN 2016 TV tab.2'!J7),ROUND('Tabulka č. 2'!J7-'KN 2016 TV tab.2'!J7,0),"")</f>
        <v>1068</v>
      </c>
      <c r="K7" s="79">
        <f>IF(ISNUMBER('Tabulka č. 2'!K7-'KN 2016 TV tab.2'!K7),ROUND('Tabulka č. 2'!K7-'KN 2016 TV tab.2'!K7,0),"")</f>
        <v>1286</v>
      </c>
      <c r="L7" s="79">
        <f>IF(ISNUMBER('Tabulka č. 2'!L7-'KN 2016 TV tab.2'!L7),ROUND('Tabulka č. 2'!L7-'KN 2016 TV tab.2'!L7,0),"")</f>
        <v>2536</v>
      </c>
      <c r="M7" s="79">
        <f>IF(ISNUMBER('Tabulka č. 2'!M7-'KN 2016 TV tab.2'!M7),ROUND('Tabulka č. 2'!M7-'KN 2016 TV tab.2'!M7,0),"")</f>
        <v>1431</v>
      </c>
      <c r="N7" s="79">
        <f>IF(ISNUMBER('Tabulka č. 2'!N7-'KN 2016 TV tab.2'!N7),ROUND('Tabulka č. 2'!N7-'KN 2016 TV tab.2'!N7,0),"")</f>
        <v>1218</v>
      </c>
      <c r="O7" s="80">
        <f>IF(ISNUMBER('Tabulka č. 2'!O7-'KN 2016 TV tab.2'!O7),ROUND('Tabulka č. 2'!O7-'KN 2016 TV tab.2'!O7,0),"")</f>
        <v>1367</v>
      </c>
      <c r="P7" s="46">
        <f>IF(ISNUMBER(AVERAGE(B7:O7)),AVERAGE(B7:O7),"")</f>
        <v>1465.2857142857142</v>
      </c>
    </row>
    <row r="8" spans="1:31" s="39" customFormat="1" x14ac:dyDescent="0.25">
      <c r="A8" s="42" t="s">
        <v>52</v>
      </c>
      <c r="B8" s="81">
        <f>IF(ISNUMBER('Tabulka č. 2'!B8-'KN 2016 TV tab.2'!B8),ROUND('Tabulka č. 2'!B8-'KN 2016 TV tab.2'!B8,0),"")</f>
        <v>0</v>
      </c>
      <c r="C8" s="81">
        <f>IF(ISNUMBER('Tabulka č. 2'!C8-'KN 2016 TV tab.2'!C8),ROUND('Tabulka č. 2'!C8-'KN 2016 TV tab.2'!C8,0),"")</f>
        <v>0</v>
      </c>
      <c r="D8" s="81">
        <f>IF(ISNUMBER('Tabulka č. 2'!D8-'KN 2016 TV tab.2'!D8),ROUND('Tabulka č. 2'!D8-'KN 2016 TV tab.2'!D8,0),"")</f>
        <v>-15</v>
      </c>
      <c r="E8" s="81">
        <f>IF(ISNUMBER('Tabulka č. 2'!E8-'KN 2016 TV tab.2'!E8),ROUND('Tabulka č. 2'!E8-'KN 2016 TV tab.2'!E8,0),"")</f>
        <v>0</v>
      </c>
      <c r="F8" s="81">
        <f>IF(ISNUMBER('Tabulka č. 2'!F8-'KN 2016 TV tab.2'!F8),ROUND('Tabulka č. 2'!F8-'KN 2016 TV tab.2'!F8,0),"")</f>
        <v>0</v>
      </c>
      <c r="G8" s="81">
        <f>IF(ISNUMBER('Tabulka č. 2'!G8-'KN 2016 TV tab.2'!G8),ROUND('Tabulka č. 2'!G8-'KN 2016 TV tab.2'!G8,0),"")</f>
        <v>5</v>
      </c>
      <c r="H8" s="81">
        <f>IF(ISNUMBER('Tabulka č. 2'!H8-'KN 2016 TV tab.2'!H8),ROUND('Tabulka č. 2'!H8-'KN 2016 TV tab.2'!H8,0),"")</f>
        <v>0</v>
      </c>
      <c r="I8" s="81">
        <f>IF(ISNUMBER('Tabulka č. 2'!I8-'KN 2016 TV tab.2'!I8),ROUND('Tabulka č. 2'!I8-'KN 2016 TV tab.2'!I8,0),"")</f>
        <v>1</v>
      </c>
      <c r="J8" s="81">
        <f>IF(ISNUMBER('Tabulka č. 2'!J8-'KN 2016 TV tab.2'!J8),ROUND('Tabulka č. 2'!J8-'KN 2016 TV tab.2'!J8,0),"")</f>
        <v>-8</v>
      </c>
      <c r="K8" s="81">
        <f>IF(ISNUMBER('Tabulka č. 2'!K8-'KN 2016 TV tab.2'!K8),ROUND('Tabulka č. 2'!K8-'KN 2016 TV tab.2'!K8,0),"")</f>
        <v>-2</v>
      </c>
      <c r="L8" s="81">
        <f>IF(ISNUMBER('Tabulka č. 2'!L8-'KN 2016 TV tab.2'!L8),ROUND('Tabulka č. 2'!L8-'KN 2016 TV tab.2'!L8,0),"")</f>
        <v>-9</v>
      </c>
      <c r="M8" s="81">
        <f>IF(ISNUMBER('Tabulka č. 2'!M8-'KN 2016 TV tab.2'!M8),ROUND('Tabulka č. 2'!M8-'KN 2016 TV tab.2'!M8,0),"")</f>
        <v>0</v>
      </c>
      <c r="N8" s="81">
        <f>IF(ISNUMBER('Tabulka č. 2'!N8-'KN 2016 TV tab.2'!N8),ROUND('Tabulka č. 2'!N8-'KN 2016 TV tab.2'!N8,0),"")</f>
        <v>-22</v>
      </c>
      <c r="O8" s="82">
        <f>IF(ISNUMBER('Tabulka č. 2'!O8-'KN 2016 TV tab.2'!O8),ROUND('Tabulka č. 2'!O8-'KN 2016 TV tab.2'!O8,0),"")</f>
        <v>0</v>
      </c>
      <c r="P8" s="47">
        <f t="shared" ref="P8:P12" si="0">IF(ISNUMBER(AVERAGE(B8:O8)),AVERAGE(B8:O8),"")</f>
        <v>-3.5714285714285716</v>
      </c>
    </row>
    <row r="9" spans="1:31" x14ac:dyDescent="0.25">
      <c r="A9" s="43" t="s">
        <v>25</v>
      </c>
      <c r="B9" s="83">
        <f>IF(ISNUMBER('Tabulka č. 2'!B9-'KN 2016 TV tab.2'!B9),ROUND('Tabulka č. 2'!B9-'KN 2016 TV tab.2'!B9,2),"")</f>
        <v>0</v>
      </c>
      <c r="C9" s="83">
        <f>IF(ISNUMBER('Tabulka č. 2'!C9-'KN 2016 TV tab.2'!C9),ROUND('Tabulka č. 2'!C9-'KN 2016 TV tab.2'!C9,2),"")</f>
        <v>0.11</v>
      </c>
      <c r="D9" s="83">
        <f>IF(ISNUMBER('Tabulka č. 2'!D9-'KN 2016 TV tab.2'!D9),ROUND('Tabulka č. 2'!D9-'KN 2016 TV tab.2'!D9,2),"")</f>
        <v>0</v>
      </c>
      <c r="E9" s="83">
        <f>IF(ISNUMBER('Tabulka č. 2'!E9-'KN 2016 TV tab.2'!E9),ROUND('Tabulka č. 2'!E9-'KN 2016 TV tab.2'!E9,2),"")</f>
        <v>0</v>
      </c>
      <c r="F9" s="83">
        <f>IF(ISNUMBER('Tabulka č. 2'!F9-'KN 2016 TV tab.2'!F9),ROUND('Tabulka č. 2'!F9-'KN 2016 TV tab.2'!F9,2),"")</f>
        <v>0.59</v>
      </c>
      <c r="G9" s="84">
        <f>IF(ISNUMBER('Tabulka č. 2'!G9-'KN 2016 TV tab.2'!G9),ROUND('Tabulka č. 2'!G9-'KN 2016 TV tab.2'!G9,2),"")</f>
        <v>0</v>
      </c>
      <c r="H9" s="83">
        <f>IF(ISNUMBER('Tabulka č. 2'!H9-'KN 2016 TV tab.2'!H9),ROUND('Tabulka č. 2'!H9-'KN 2016 TV tab.2'!H9,2),"")</f>
        <v>-2.37</v>
      </c>
      <c r="I9" s="83">
        <f>IF(ISNUMBER('Tabulka č. 2'!I9-'KN 2016 TV tab.2'!I9),ROUND('Tabulka č. 2'!I9-'KN 2016 TV tab.2'!I9,2),"")</f>
        <v>0</v>
      </c>
      <c r="J9" s="83">
        <f>IF(ISNUMBER('Tabulka č. 2'!J9-'KN 2016 TV tab.2'!J9),ROUND('Tabulka č. 2'!J9-'KN 2016 TV tab.2'!J9,2),"")</f>
        <v>0</v>
      </c>
      <c r="K9" s="83">
        <f>IF(ISNUMBER('Tabulka č. 2'!K9-'KN 2016 TV tab.2'!K9),ROUND('Tabulka č. 2'!K9-'KN 2016 TV tab.2'!K9,2),"")</f>
        <v>0</v>
      </c>
      <c r="L9" s="83">
        <f>IF(ISNUMBER('Tabulka č. 2'!L9-'KN 2016 TV tab.2'!L9),ROUND('Tabulka č. 2'!L9-'KN 2016 TV tab.2'!L9,2),"")</f>
        <v>-1.55</v>
      </c>
      <c r="M9" s="83">
        <f>IF(ISNUMBER('Tabulka č. 2'!M9-'KN 2016 TV tab.2'!M9),ROUND('Tabulka č. 2'!M9-'KN 2016 TV tab.2'!M9,2),"")</f>
        <v>0</v>
      </c>
      <c r="N9" s="83">
        <f>IF(ISNUMBER('Tabulka č. 2'!N9-'KN 2016 TV tab.2'!N9),ROUND('Tabulka č. 2'!N9-'KN 2016 TV tab.2'!N9,2),"")</f>
        <v>0</v>
      </c>
      <c r="O9" s="85">
        <f>IF(ISNUMBER('Tabulka č. 2'!O9-'KN 2016 TV tab.2'!O9),ROUND('Tabulka č. 2'!O9-'KN 2016 TV tab.2'!O9,2),"")</f>
        <v>0</v>
      </c>
      <c r="P9" s="48">
        <f t="shared" si="0"/>
        <v>-0.23</v>
      </c>
    </row>
    <row r="10" spans="1:31" s="39" customFormat="1" x14ac:dyDescent="0.25">
      <c r="A10" s="42" t="s">
        <v>26</v>
      </c>
      <c r="B10" s="86">
        <f>IF(ISNUMBER('Tabulka č. 2'!B10-'KN 2016 TV tab.2'!B10),ROUND('Tabulka č. 2'!B10-'KN 2016 TV tab.2'!B10,0),"")</f>
        <v>2430</v>
      </c>
      <c r="C10" s="86">
        <f>IF(ISNUMBER('Tabulka č. 2'!C10-'KN 2016 TV tab.2'!C10),ROUND('Tabulka č. 2'!C10-'KN 2016 TV tab.2'!C10,0),"")</f>
        <v>2433</v>
      </c>
      <c r="D10" s="86">
        <f>IF(ISNUMBER('Tabulka č. 2'!D10-'KN 2016 TV tab.2'!D10),ROUND('Tabulka č. 2'!D10-'KN 2016 TV tab.2'!D10,0),"")</f>
        <v>2202</v>
      </c>
      <c r="E10" s="86">
        <f>IF(ISNUMBER('Tabulka č. 2'!E10-'KN 2016 TV tab.2'!E10),ROUND('Tabulka č. 2'!E10-'KN 2016 TV tab.2'!E10,0),"")</f>
        <v>2570</v>
      </c>
      <c r="F10" s="86">
        <f>IF(ISNUMBER('Tabulka č. 2'!F10-'KN 2016 TV tab.2'!F10),ROUND('Tabulka č. 2'!F10-'KN 2016 TV tab.2'!F10,0),"")</f>
        <v>2000</v>
      </c>
      <c r="G10" s="86">
        <f>IF(ISNUMBER('Tabulka č. 2'!G10-'KN 2016 TV tab.2'!G10),ROUND('Tabulka č. 2'!G10-'KN 2016 TV tab.2'!G10,0),"")</f>
        <v>1887</v>
      </c>
      <c r="H10" s="86">
        <f>IF(ISNUMBER('Tabulka č. 2'!H10-'KN 2016 TV tab.2'!H10),ROUND('Tabulka č. 2'!H10-'KN 2016 TV tab.2'!H10,0),"")</f>
        <v>2280</v>
      </c>
      <c r="I10" s="86">
        <f>IF(ISNUMBER('Tabulka č. 2'!I10-'KN 2016 TV tab.2'!I10),ROUND('Tabulka č. 2'!I10-'KN 2016 TV tab.2'!I10,0),"")</f>
        <v>1841</v>
      </c>
      <c r="J10" s="86">
        <f>IF(ISNUMBER('Tabulka č. 2'!J10-'KN 2016 TV tab.2'!J10),ROUND('Tabulka č. 2'!J10-'KN 2016 TV tab.2'!J10,0),"")</f>
        <v>1656</v>
      </c>
      <c r="K10" s="86">
        <f>IF(ISNUMBER('Tabulka č. 2'!K10-'KN 2016 TV tab.2'!K10),ROUND('Tabulka č. 2'!K10-'KN 2016 TV tab.2'!K10,0),"")</f>
        <v>2097</v>
      </c>
      <c r="L10" s="87">
        <f>IF(ISNUMBER('Tabulka č. 2'!L10-'KN 2016 TV tab.2'!L10),ROUND('Tabulka č. 2'!L10-'KN 2016 TV tab.2'!L10,0),"")</f>
        <v>2083</v>
      </c>
      <c r="M10" s="86">
        <f>IF(ISNUMBER('Tabulka č. 2'!M10-'KN 2016 TV tab.2'!M10),ROUND('Tabulka č. 2'!M10-'KN 2016 TV tab.2'!M10,0),"")</f>
        <v>2333</v>
      </c>
      <c r="N10" s="86">
        <f>IF(ISNUMBER('Tabulka č. 2'!N10-'KN 2016 TV tab.2'!N10),ROUND('Tabulka č. 2'!N10-'KN 2016 TV tab.2'!N10,0),"")</f>
        <v>2429</v>
      </c>
      <c r="O10" s="88">
        <f>IF(ISNUMBER('Tabulka č. 2'!O10-'KN 2016 TV tab.2'!O10),ROUND('Tabulka č. 2'!O10-'KN 2016 TV tab.2'!O10,0),"")</f>
        <v>2270</v>
      </c>
      <c r="P10" s="49">
        <f t="shared" si="0"/>
        <v>2179.3571428571427</v>
      </c>
    </row>
    <row r="11" spans="1:31" x14ac:dyDescent="0.25">
      <c r="A11" s="43" t="s">
        <v>27</v>
      </c>
      <c r="B11" s="83">
        <f>IF(ISNUMBER('Tabulka č. 2'!B11-'KN 2016 TV tab.2'!B11),ROUND('Tabulka č. 2'!B11-'KN 2016 TV tab.2'!B11,2),"")</f>
        <v>0</v>
      </c>
      <c r="C11" s="83">
        <f>IF(ISNUMBER('Tabulka č. 2'!C11-'KN 2016 TV tab.2'!C11),ROUND('Tabulka č. 2'!C11-'KN 2016 TV tab.2'!C11,2),"")</f>
        <v>0</v>
      </c>
      <c r="D11" s="83">
        <f>IF(ISNUMBER('Tabulka č. 2'!D11-'KN 2016 TV tab.2'!D11),ROUND('Tabulka č. 2'!D11-'KN 2016 TV tab.2'!D11,2),"")</f>
        <v>0</v>
      </c>
      <c r="E11" s="83">
        <f>IF(ISNUMBER('Tabulka č. 2'!E11-'KN 2016 TV tab.2'!E11),ROUND('Tabulka č. 2'!E11-'KN 2016 TV tab.2'!E11,2),"")</f>
        <v>0</v>
      </c>
      <c r="F11" s="83">
        <f>IF(ISNUMBER('Tabulka č. 2'!F11-'KN 2016 TV tab.2'!F11),ROUND('Tabulka č. 2'!F11-'KN 2016 TV tab.2'!F11,2),"")</f>
        <v>-0.06</v>
      </c>
      <c r="G11" s="84">
        <f>IF(ISNUMBER('Tabulka č. 2'!G11-'KN 2016 TV tab.2'!G11),ROUND('Tabulka č. 2'!G11-'KN 2016 TV tab.2'!G11,2),"")</f>
        <v>0</v>
      </c>
      <c r="H11" s="83">
        <f>IF(ISNUMBER('Tabulka č. 2'!H11-'KN 2016 TV tab.2'!H11),ROUND('Tabulka č. 2'!H11-'KN 2016 TV tab.2'!H11,2),"")</f>
        <v>-0.65</v>
      </c>
      <c r="I11" s="83">
        <f>IF(ISNUMBER('Tabulka č. 2'!I11-'KN 2016 TV tab.2'!I11),ROUND('Tabulka č. 2'!I11-'KN 2016 TV tab.2'!I11,2),"")</f>
        <v>0</v>
      </c>
      <c r="J11" s="83">
        <f>IF(ISNUMBER('Tabulka č. 2'!J11-'KN 2016 TV tab.2'!J11),ROUND('Tabulka č. 2'!J11-'KN 2016 TV tab.2'!J11,2),"")</f>
        <v>0</v>
      </c>
      <c r="K11" s="83">
        <f>IF(ISNUMBER('Tabulka č. 2'!K11-'KN 2016 TV tab.2'!K11),ROUND('Tabulka č. 2'!K11-'KN 2016 TV tab.2'!K11,2),"")</f>
        <v>0</v>
      </c>
      <c r="L11" s="83">
        <f>IF(ISNUMBER('Tabulka č. 2'!L11-'KN 2016 TV tab.2'!L11),ROUND('Tabulka č. 2'!L11-'KN 2016 TV tab.2'!L11,2),"")</f>
        <v>0</v>
      </c>
      <c r="M11" s="83">
        <f>IF(ISNUMBER('Tabulka č. 2'!M11-'KN 2016 TV tab.2'!M11),ROUND('Tabulka č. 2'!M11-'KN 2016 TV tab.2'!M11,2),"")</f>
        <v>0</v>
      </c>
      <c r="N11" s="83">
        <f>IF(ISNUMBER('Tabulka č. 2'!N11-'KN 2016 TV tab.2'!N11),ROUND('Tabulka č. 2'!N11-'KN 2016 TV tab.2'!N11,2),"")</f>
        <v>0</v>
      </c>
      <c r="O11" s="85">
        <f>IF(ISNUMBER('Tabulka č. 2'!O11-'KN 2016 TV tab.2'!O11),ROUND('Tabulka č. 2'!O11-'KN 2016 TV tab.2'!O11,2),"")</f>
        <v>0</v>
      </c>
      <c r="P11" s="48">
        <f t="shared" si="0"/>
        <v>-5.0714285714285712E-2</v>
      </c>
    </row>
    <row r="12" spans="1:31" s="39" customFormat="1" ht="15.75" thickBot="1" x14ac:dyDescent="0.3">
      <c r="A12" s="44" t="s">
        <v>28</v>
      </c>
      <c r="B12" s="89">
        <f>IF(ISNUMBER('Tabulka č. 2'!B12-'KN 2016 TV tab.2'!B12),ROUND('Tabulka č. 2'!B12-'KN 2016 TV tab.2'!B12,0),"")</f>
        <v>1000</v>
      </c>
      <c r="C12" s="89">
        <f>IF(ISNUMBER('Tabulka č. 2'!C12-'KN 2016 TV tab.2'!C12),ROUND('Tabulka č. 2'!C12-'KN 2016 TV tab.2'!C12,0),"")</f>
        <v>1024</v>
      </c>
      <c r="D12" s="89">
        <f>IF(ISNUMBER('Tabulka č. 2'!D12-'KN 2016 TV tab.2'!D12),ROUND('Tabulka č. 2'!D12-'KN 2016 TV tab.2'!D12,0),"")</f>
        <v>777</v>
      </c>
      <c r="E12" s="89">
        <f>IF(ISNUMBER('Tabulka č. 2'!E12-'KN 2016 TV tab.2'!E12),ROUND('Tabulka č. 2'!E12-'KN 2016 TV tab.2'!E12,0),"")</f>
        <v>1232</v>
      </c>
      <c r="F12" s="89">
        <f>IF(ISNUMBER('Tabulka č. 2'!F12-'KN 2016 TV tab.2'!F12),ROUND('Tabulka č. 2'!F12-'KN 2016 TV tab.2'!F12,0),"")</f>
        <v>750</v>
      </c>
      <c r="G12" s="89">
        <f>IF(ISNUMBER('Tabulka č. 2'!G12-'KN 2016 TV tab.2'!G12),ROUND('Tabulka č. 2'!G12-'KN 2016 TV tab.2'!G12,0),"")</f>
        <v>754</v>
      </c>
      <c r="H12" s="89">
        <f>IF(ISNUMBER('Tabulka č. 2'!H12-'KN 2016 TV tab.2'!H12),ROUND('Tabulka č. 2'!H12-'KN 2016 TV tab.2'!H12,0),"")</f>
        <v>960</v>
      </c>
      <c r="I12" s="89">
        <f>IF(ISNUMBER('Tabulka č. 2'!I12-'KN 2016 TV tab.2'!I12),ROUND('Tabulka č. 2'!I12-'KN 2016 TV tab.2'!I12,0),"")</f>
        <v>771</v>
      </c>
      <c r="J12" s="89">
        <f>IF(ISNUMBER('Tabulka č. 2'!J12-'KN 2016 TV tab.2'!J12),ROUND('Tabulka č. 2'!J12-'KN 2016 TV tab.2'!J12,0),"")</f>
        <v>695</v>
      </c>
      <c r="K12" s="89">
        <f>IF(ISNUMBER('Tabulka č. 2'!K12-'KN 2016 TV tab.2'!K12),ROUND('Tabulka č. 2'!K12-'KN 2016 TV tab.2'!K12,0),"")</f>
        <v>753</v>
      </c>
      <c r="L12" s="90">
        <f>IF(ISNUMBER('Tabulka č. 2'!L12-'KN 2016 TV tab.2'!L12),ROUND('Tabulka č. 2'!L12-'KN 2016 TV tab.2'!L12,0),"")</f>
        <v>688</v>
      </c>
      <c r="M12" s="89">
        <f>IF(ISNUMBER('Tabulka č. 2'!M12-'KN 2016 TV tab.2'!M12),ROUND('Tabulka č. 2'!M12-'KN 2016 TV tab.2'!M12,0),"")</f>
        <v>788</v>
      </c>
      <c r="N12" s="89">
        <f>IF(ISNUMBER('Tabulka č. 2'!N12-'KN 2016 TV tab.2'!N12),ROUND('Tabulka č. 2'!N12-'KN 2016 TV tab.2'!N12,0),"")</f>
        <v>799</v>
      </c>
      <c r="O12" s="91">
        <f>IF(ISNUMBER('Tabulka č. 2'!O12-'KN 2016 TV tab.2'!O12),ROUND('Tabulka č. 2'!O12-'KN 2016 TV tab.2'!O12,0),"")</f>
        <v>850</v>
      </c>
      <c r="P12" s="50">
        <f t="shared" si="0"/>
        <v>845.78571428571433</v>
      </c>
    </row>
    <row r="13" spans="1:31" s="41" customFormat="1" ht="19.5" thickBot="1" x14ac:dyDescent="0.35">
      <c r="A13" s="98" t="str">
        <f>'KN 2017'!A12</f>
        <v>33-56-H/01 Truhlář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51</v>
      </c>
      <c r="B14" s="79">
        <f>IF(ISNUMBER('Tabulka č. 2'!B14-'KN 2016 TV tab.2'!B14),ROUND('Tabulka č. 2'!B14-'KN 2016 TV tab.2'!B14,0),"")</f>
        <v>1484</v>
      </c>
      <c r="C14" s="79">
        <f>IF(ISNUMBER('Tabulka č. 2'!C14-'KN 2016 TV tab.2'!C14),ROUND('Tabulka č. 2'!C14-'KN 2016 TV tab.2'!C14,0),"")</f>
        <v>1498</v>
      </c>
      <c r="D14" s="79">
        <f>IF(ISNUMBER('Tabulka č. 2'!D14-'KN 2016 TV tab.2'!D14),ROUND('Tabulka č. 2'!D14-'KN 2016 TV tab.2'!D14,0),"")</f>
        <v>1323</v>
      </c>
      <c r="E14" s="79">
        <f>IF(ISNUMBER('Tabulka č. 2'!E14-'KN 2016 TV tab.2'!E14),ROUND('Tabulka č. 2'!E14-'KN 2016 TV tab.2'!E14,0),"")</f>
        <v>1520</v>
      </c>
      <c r="F14" s="79">
        <f>IF(ISNUMBER('Tabulka č. 2'!F14-'KN 2016 TV tab.2'!F14),ROUND('Tabulka č. 2'!F14-'KN 2016 TV tab.2'!F14,0),"")</f>
        <v>890</v>
      </c>
      <c r="G14" s="79">
        <f>IF(ISNUMBER('Tabulka č. 2'!G14-'KN 2016 TV tab.2'!G14),ROUND('Tabulka č. 2'!G14-'KN 2016 TV tab.2'!G14,0),"")</f>
        <v>1137</v>
      </c>
      <c r="H14" s="79">
        <f>IF(ISNUMBER('Tabulka č. 2'!H14-'KN 2016 TV tab.2'!H14),ROUND('Tabulka č. 2'!H14-'KN 2016 TV tab.2'!H14,0),"")</f>
        <v>1671</v>
      </c>
      <c r="I14" s="79">
        <f>IF(ISNUMBER('Tabulka č. 2'!I14-'KN 2016 TV tab.2'!I14),ROUND('Tabulka č. 2'!I14-'KN 2016 TV tab.2'!I14,0),"")</f>
        <v>1185</v>
      </c>
      <c r="J14" s="79">
        <f>IF(ISNUMBER('Tabulka č. 2'!J14-'KN 2016 TV tab.2'!J14),ROUND('Tabulka č. 2'!J14-'KN 2016 TV tab.2'!J14,0),"")</f>
        <v>1122</v>
      </c>
      <c r="K14" s="79">
        <f>IF(ISNUMBER('Tabulka č. 2'!K14-'KN 2016 TV tab.2'!K14),ROUND('Tabulka č. 2'!K14-'KN 2016 TV tab.2'!K14,0),"")</f>
        <v>1357</v>
      </c>
      <c r="L14" s="79">
        <f>IF(ISNUMBER('Tabulka č. 2'!L14-'KN 2016 TV tab.2'!L14),ROUND('Tabulka č. 2'!L14-'KN 2016 TV tab.2'!L14,0),"")</f>
        <v>1413</v>
      </c>
      <c r="M14" s="79">
        <f>IF(ISNUMBER('Tabulka č. 2'!M14-'KN 2016 TV tab.2'!M14),ROUND('Tabulka č. 2'!M14-'KN 2016 TV tab.2'!M14,0),"")</f>
        <v>1454</v>
      </c>
      <c r="N14" s="79">
        <f>IF(ISNUMBER('Tabulka č. 2'!N14-'KN 2016 TV tab.2'!N14),ROUND('Tabulka č. 2'!N14-'KN 2016 TV tab.2'!N14,0),"")</f>
        <v>1521</v>
      </c>
      <c r="O14" s="80">
        <f>IF(ISNUMBER('Tabulka č. 2'!O14-'KN 2016 TV tab.2'!O14),ROUND('Tabulka č. 2'!O14-'KN 2016 TV tab.2'!O14,0),"")</f>
        <v>1356</v>
      </c>
      <c r="P14" s="46">
        <f>IF(ISNUMBER(AVERAGE(B14:O14)),AVERAGE(B14:O14),"")</f>
        <v>1352.2142857142858</v>
      </c>
    </row>
    <row r="15" spans="1:31" s="39" customFormat="1" x14ac:dyDescent="0.25">
      <c r="A15" s="42" t="s">
        <v>52</v>
      </c>
      <c r="B15" s="81">
        <f>IF(ISNUMBER('Tabulka č. 2'!B15-'KN 2016 TV tab.2'!B15),ROUND('Tabulka č. 2'!B15-'KN 2016 TV tab.2'!B15,0),"")</f>
        <v>0</v>
      </c>
      <c r="C15" s="81">
        <f>IF(ISNUMBER('Tabulka č. 2'!C15-'KN 2016 TV tab.2'!C15),ROUND('Tabulka č. 2'!C15-'KN 2016 TV tab.2'!C15,0),"")</f>
        <v>0</v>
      </c>
      <c r="D15" s="81">
        <f>IF(ISNUMBER('Tabulka č. 2'!D15-'KN 2016 TV tab.2'!D15),ROUND('Tabulka č. 2'!D15-'KN 2016 TV tab.2'!D15,0),"")</f>
        <v>-15</v>
      </c>
      <c r="E15" s="81">
        <f>IF(ISNUMBER('Tabulka č. 2'!E15-'KN 2016 TV tab.2'!E15),ROUND('Tabulka č. 2'!E15-'KN 2016 TV tab.2'!E15,0),"")</f>
        <v>0</v>
      </c>
      <c r="F15" s="81">
        <f>IF(ISNUMBER('Tabulka č. 2'!F15-'KN 2016 TV tab.2'!F15),ROUND('Tabulka č. 2'!F15-'KN 2016 TV tab.2'!F15,0),"")</f>
        <v>0</v>
      </c>
      <c r="G15" s="81">
        <f>IF(ISNUMBER('Tabulka č. 2'!G15-'KN 2016 TV tab.2'!G15),ROUND('Tabulka č. 2'!G15-'KN 2016 TV tab.2'!G15,0),"")</f>
        <v>5</v>
      </c>
      <c r="H15" s="81">
        <f>IF(ISNUMBER('Tabulka č. 2'!H15-'KN 2016 TV tab.2'!H15),ROUND('Tabulka č. 2'!H15-'KN 2016 TV tab.2'!H15,0),"")</f>
        <v>0</v>
      </c>
      <c r="I15" s="81">
        <f>IF(ISNUMBER('Tabulka č. 2'!I15-'KN 2016 TV tab.2'!I15),ROUND('Tabulka č. 2'!I15-'KN 2016 TV tab.2'!I15,0),"")</f>
        <v>1</v>
      </c>
      <c r="J15" s="81">
        <f>IF(ISNUMBER('Tabulka č. 2'!J15-'KN 2016 TV tab.2'!J15),ROUND('Tabulka č. 2'!J15-'KN 2016 TV tab.2'!J15,0),"")</f>
        <v>-9</v>
      </c>
      <c r="K15" s="81">
        <f>IF(ISNUMBER('Tabulka č. 2'!K15-'KN 2016 TV tab.2'!K15),ROUND('Tabulka č. 2'!K15-'KN 2016 TV tab.2'!K15,0),"")</f>
        <v>-3</v>
      </c>
      <c r="L15" s="81">
        <f>IF(ISNUMBER('Tabulka č. 2'!L15-'KN 2016 TV tab.2'!L15),ROUND('Tabulka č. 2'!L15-'KN 2016 TV tab.2'!L15,0),"")</f>
        <v>-9</v>
      </c>
      <c r="M15" s="81">
        <f>IF(ISNUMBER('Tabulka č. 2'!M15-'KN 2016 TV tab.2'!M15),ROUND('Tabulka č. 2'!M15-'KN 2016 TV tab.2'!M15,0),"")</f>
        <v>0</v>
      </c>
      <c r="N15" s="81">
        <f>IF(ISNUMBER('Tabulka č. 2'!N15-'KN 2016 TV tab.2'!N15),ROUND('Tabulka č. 2'!N15-'KN 2016 TV tab.2'!N15,0),"")</f>
        <v>-8</v>
      </c>
      <c r="O15" s="82">
        <f>IF(ISNUMBER('Tabulka č. 2'!O15-'KN 2016 TV tab.2'!O15),ROUND('Tabulka č. 2'!O15-'KN 2016 TV tab.2'!O15,0),"")</f>
        <v>0</v>
      </c>
      <c r="P15" s="47">
        <f t="shared" ref="P15:P19" si="1">IF(ISNUMBER(AVERAGE(B15:O15)),AVERAGE(B15:O15),"")</f>
        <v>-2.7142857142857144</v>
      </c>
    </row>
    <row r="16" spans="1:31" x14ac:dyDescent="0.25">
      <c r="A16" s="43" t="s">
        <v>25</v>
      </c>
      <c r="B16" s="83">
        <f>IF(ISNUMBER('Tabulka č. 2'!B16-'KN 2016 TV tab.2'!B16),ROUND('Tabulka č. 2'!B16-'KN 2016 TV tab.2'!B16,2),"")</f>
        <v>0</v>
      </c>
      <c r="C16" s="83">
        <f>IF(ISNUMBER('Tabulka č. 2'!C16-'KN 2016 TV tab.2'!C16),ROUND('Tabulka č. 2'!C16-'KN 2016 TV tab.2'!C16,2),"")</f>
        <v>0.11</v>
      </c>
      <c r="D16" s="83">
        <f>IF(ISNUMBER('Tabulka č. 2'!D16-'KN 2016 TV tab.2'!D16),ROUND('Tabulka č. 2'!D16-'KN 2016 TV tab.2'!D16,2),"")</f>
        <v>0</v>
      </c>
      <c r="E16" s="83">
        <f>IF(ISNUMBER('Tabulka č. 2'!E16-'KN 2016 TV tab.2'!E16),ROUND('Tabulka č. 2'!E16-'KN 2016 TV tab.2'!E16,2),"")</f>
        <v>0</v>
      </c>
      <c r="F16" s="83">
        <f>IF(ISNUMBER('Tabulka č. 2'!F16-'KN 2016 TV tab.2'!F16),ROUND('Tabulka č. 2'!F16-'KN 2016 TV tab.2'!F16,2),"")</f>
        <v>0.28000000000000003</v>
      </c>
      <c r="G16" s="84">
        <f>IF(ISNUMBER('Tabulka č. 2'!G16-'KN 2016 TV tab.2'!G16),ROUND('Tabulka č. 2'!G16-'KN 2016 TV tab.2'!G16,2),"")</f>
        <v>0</v>
      </c>
      <c r="H16" s="83">
        <f>IF(ISNUMBER('Tabulka č. 2'!H16-'KN 2016 TV tab.2'!H16),ROUND('Tabulka č. 2'!H16-'KN 2016 TV tab.2'!H16,2),"")</f>
        <v>-0.35</v>
      </c>
      <c r="I16" s="83">
        <f>IF(ISNUMBER('Tabulka č. 2'!I16-'KN 2016 TV tab.2'!I16),ROUND('Tabulka č. 2'!I16-'KN 2016 TV tab.2'!I16,2),"")</f>
        <v>0</v>
      </c>
      <c r="J16" s="83">
        <f>IF(ISNUMBER('Tabulka č. 2'!J16-'KN 2016 TV tab.2'!J16),ROUND('Tabulka č. 2'!J16-'KN 2016 TV tab.2'!J16,2),"")</f>
        <v>0</v>
      </c>
      <c r="K16" s="83">
        <f>IF(ISNUMBER('Tabulka č. 2'!K16-'KN 2016 TV tab.2'!K16),ROUND('Tabulka č. 2'!K16-'KN 2016 TV tab.2'!K16,2),"")</f>
        <v>0</v>
      </c>
      <c r="L16" s="83">
        <f>IF(ISNUMBER('Tabulka č. 2'!L16-'KN 2016 TV tab.2'!L16),ROUND('Tabulka č. 2'!L16-'KN 2016 TV tab.2'!L16,2),"")</f>
        <v>-0.03</v>
      </c>
      <c r="M16" s="83">
        <f>IF(ISNUMBER('Tabulka č. 2'!M16-'KN 2016 TV tab.2'!M16),ROUND('Tabulka č. 2'!M16-'KN 2016 TV tab.2'!M16,2),"")</f>
        <v>0</v>
      </c>
      <c r="N16" s="83">
        <f>IF(ISNUMBER('Tabulka č. 2'!N16-'KN 2016 TV tab.2'!N16),ROUND('Tabulka č. 2'!N16-'KN 2016 TV tab.2'!N16,2),"")</f>
        <v>0</v>
      </c>
      <c r="O16" s="85">
        <f>IF(ISNUMBER('Tabulka č. 2'!O16-'KN 2016 TV tab.2'!O16),ROUND('Tabulka č. 2'!O16-'KN 2016 TV tab.2'!O16,2),"")</f>
        <v>0</v>
      </c>
      <c r="P16" s="48">
        <f t="shared" si="1"/>
        <v>7.1428571428571689E-4</v>
      </c>
    </row>
    <row r="17" spans="1:16" s="39" customFormat="1" x14ac:dyDescent="0.25">
      <c r="A17" s="42" t="s">
        <v>26</v>
      </c>
      <c r="B17" s="86">
        <f>IF(ISNUMBER('Tabulka č. 2'!B17-'KN 2016 TV tab.2'!B17),ROUND('Tabulka č. 2'!B17-'KN 2016 TV tab.2'!B17,0),"")</f>
        <v>2430</v>
      </c>
      <c r="C17" s="86">
        <f>IF(ISNUMBER('Tabulka č. 2'!C17-'KN 2016 TV tab.2'!C17),ROUND('Tabulka č. 2'!C17-'KN 2016 TV tab.2'!C17,0),"")</f>
        <v>2433</v>
      </c>
      <c r="D17" s="86">
        <f>IF(ISNUMBER('Tabulka č. 2'!D17-'KN 2016 TV tab.2'!D17),ROUND('Tabulka č. 2'!D17-'KN 2016 TV tab.2'!D17,0),"")</f>
        <v>2202</v>
      </c>
      <c r="E17" s="86">
        <f>IF(ISNUMBER('Tabulka č. 2'!E17-'KN 2016 TV tab.2'!E17),ROUND('Tabulka č. 2'!E17-'KN 2016 TV tab.2'!E17,0),"")</f>
        <v>2570</v>
      </c>
      <c r="F17" s="86">
        <f>IF(ISNUMBER('Tabulka č. 2'!F17-'KN 2016 TV tab.2'!F17),ROUND('Tabulka č. 2'!F17-'KN 2016 TV tab.2'!F17,0),"")</f>
        <v>2000</v>
      </c>
      <c r="G17" s="86">
        <f>IF(ISNUMBER('Tabulka č. 2'!G17-'KN 2016 TV tab.2'!G17),ROUND('Tabulka č. 2'!G17-'KN 2016 TV tab.2'!G17,0),"")</f>
        <v>1887</v>
      </c>
      <c r="H17" s="86">
        <f>IF(ISNUMBER('Tabulka č. 2'!H17-'KN 2016 TV tab.2'!H17),ROUND('Tabulka č. 2'!H17-'KN 2016 TV tab.2'!H17,0),"")</f>
        <v>2280</v>
      </c>
      <c r="I17" s="86">
        <f>IF(ISNUMBER('Tabulka č. 2'!I17-'KN 2016 TV tab.2'!I17),ROUND('Tabulka č. 2'!I17-'KN 2016 TV tab.2'!I17,0),"")</f>
        <v>1841</v>
      </c>
      <c r="J17" s="86">
        <f>IF(ISNUMBER('Tabulka č. 2'!J17-'KN 2016 TV tab.2'!J17),ROUND('Tabulka č. 2'!J17-'KN 2016 TV tab.2'!J17,0),"")</f>
        <v>1656</v>
      </c>
      <c r="K17" s="86">
        <f>IF(ISNUMBER('Tabulka č. 2'!K17-'KN 2016 TV tab.2'!K17),ROUND('Tabulka č. 2'!K17-'KN 2016 TV tab.2'!K17,0),"")</f>
        <v>2097</v>
      </c>
      <c r="L17" s="87">
        <f>IF(ISNUMBER('Tabulka č. 2'!L17-'KN 2016 TV tab.2'!L17),ROUND('Tabulka č. 2'!L17-'KN 2016 TV tab.2'!L17,0),"")</f>
        <v>2083</v>
      </c>
      <c r="M17" s="86">
        <f>IF(ISNUMBER('Tabulka č. 2'!M17-'KN 2016 TV tab.2'!M17),ROUND('Tabulka č. 2'!M17-'KN 2016 TV tab.2'!M17,0),"")</f>
        <v>2333</v>
      </c>
      <c r="N17" s="86">
        <f>IF(ISNUMBER('Tabulka č. 2'!N17-'KN 2016 TV tab.2'!N17),ROUND('Tabulka č. 2'!N17-'KN 2016 TV tab.2'!N17,0),"")</f>
        <v>2429</v>
      </c>
      <c r="O17" s="88">
        <f>IF(ISNUMBER('Tabulka č. 2'!O17-'KN 2016 TV tab.2'!O17),ROUND('Tabulka č. 2'!O17-'KN 2016 TV tab.2'!O17,0),"")</f>
        <v>2270</v>
      </c>
      <c r="P17" s="49">
        <f t="shared" si="1"/>
        <v>2179.3571428571427</v>
      </c>
    </row>
    <row r="18" spans="1:16" x14ac:dyDescent="0.25">
      <c r="A18" s="43" t="s">
        <v>27</v>
      </c>
      <c r="B18" s="83">
        <f>IF(ISNUMBER('Tabulka č. 2'!B18-'KN 2016 TV tab.2'!B18),ROUND('Tabulka č. 2'!B18-'KN 2016 TV tab.2'!B18,2),"")</f>
        <v>0</v>
      </c>
      <c r="C18" s="83">
        <f>IF(ISNUMBER('Tabulka č. 2'!C18-'KN 2016 TV tab.2'!C18),ROUND('Tabulka č. 2'!C18-'KN 2016 TV tab.2'!C18,2),"")</f>
        <v>0</v>
      </c>
      <c r="D18" s="83">
        <f>IF(ISNUMBER('Tabulka č. 2'!D18-'KN 2016 TV tab.2'!D18),ROUND('Tabulka č. 2'!D18-'KN 2016 TV tab.2'!D18,2),"")</f>
        <v>0</v>
      </c>
      <c r="E18" s="83">
        <f>IF(ISNUMBER('Tabulka č. 2'!E18-'KN 2016 TV tab.2'!E18),ROUND('Tabulka č. 2'!E18-'KN 2016 TV tab.2'!E18,2),"")</f>
        <v>0</v>
      </c>
      <c r="F18" s="83">
        <f>IF(ISNUMBER('Tabulka č. 2'!F18-'KN 2016 TV tab.2'!F18),ROUND('Tabulka č. 2'!F18-'KN 2016 TV tab.2'!F18,2),"")</f>
        <v>4.55</v>
      </c>
      <c r="G18" s="84">
        <f>IF(ISNUMBER('Tabulka č. 2'!G18-'KN 2016 TV tab.2'!G18),ROUND('Tabulka č. 2'!G18-'KN 2016 TV tab.2'!G18,2),"")</f>
        <v>0</v>
      </c>
      <c r="H18" s="83">
        <f>IF(ISNUMBER('Tabulka č. 2'!H18-'KN 2016 TV tab.2'!H18),ROUND('Tabulka č. 2'!H18-'KN 2016 TV tab.2'!H18,2),"")</f>
        <v>-0.65</v>
      </c>
      <c r="I18" s="83">
        <f>IF(ISNUMBER('Tabulka č. 2'!I18-'KN 2016 TV tab.2'!I18),ROUND('Tabulka č. 2'!I18-'KN 2016 TV tab.2'!I18,2),"")</f>
        <v>0</v>
      </c>
      <c r="J18" s="83">
        <f>IF(ISNUMBER('Tabulka č. 2'!J18-'KN 2016 TV tab.2'!J18),ROUND('Tabulka č. 2'!J18-'KN 2016 TV tab.2'!J18,2),"")</f>
        <v>0</v>
      </c>
      <c r="K18" s="83">
        <f>IF(ISNUMBER('Tabulka č. 2'!K18-'KN 2016 TV tab.2'!K18),ROUND('Tabulka č. 2'!K18-'KN 2016 TV tab.2'!K18,2),"")</f>
        <v>0</v>
      </c>
      <c r="L18" s="83">
        <f>IF(ISNUMBER('Tabulka č. 2'!L18-'KN 2016 TV tab.2'!L18),ROUND('Tabulka č. 2'!L18-'KN 2016 TV tab.2'!L18,2),"")</f>
        <v>0</v>
      </c>
      <c r="M18" s="83">
        <f>IF(ISNUMBER('Tabulka č. 2'!M18-'KN 2016 TV tab.2'!M18),ROUND('Tabulka č. 2'!M18-'KN 2016 TV tab.2'!M18,2),"")</f>
        <v>0</v>
      </c>
      <c r="N18" s="83">
        <f>IF(ISNUMBER('Tabulka č. 2'!N18-'KN 2016 TV tab.2'!N18),ROUND('Tabulka č. 2'!N18-'KN 2016 TV tab.2'!N18,2),"")</f>
        <v>0</v>
      </c>
      <c r="O18" s="85">
        <f>IF(ISNUMBER('Tabulka č. 2'!O18-'KN 2016 TV tab.2'!O18),ROUND('Tabulka č. 2'!O18-'KN 2016 TV tab.2'!O18,2),"")</f>
        <v>0</v>
      </c>
      <c r="P18" s="48">
        <f t="shared" si="1"/>
        <v>0.27857142857142858</v>
      </c>
    </row>
    <row r="19" spans="1:16" s="39" customFormat="1" ht="15.75" thickBot="1" x14ac:dyDescent="0.3">
      <c r="A19" s="44" t="s">
        <v>28</v>
      </c>
      <c r="B19" s="89">
        <f>IF(ISNUMBER('Tabulka č. 2'!B19-'KN 2016 TV tab.2'!B19),ROUND('Tabulka č. 2'!B19-'KN 2016 TV tab.2'!B19,0),"")</f>
        <v>1000</v>
      </c>
      <c r="C19" s="89">
        <f>IF(ISNUMBER('Tabulka č. 2'!C19-'KN 2016 TV tab.2'!C19),ROUND('Tabulka č. 2'!C19-'KN 2016 TV tab.2'!C19,0),"")</f>
        <v>1024</v>
      </c>
      <c r="D19" s="89">
        <f>IF(ISNUMBER('Tabulka č. 2'!D19-'KN 2016 TV tab.2'!D19),ROUND('Tabulka č. 2'!D19-'KN 2016 TV tab.2'!D19,0),"")</f>
        <v>777</v>
      </c>
      <c r="E19" s="89">
        <f>IF(ISNUMBER('Tabulka č. 2'!E19-'KN 2016 TV tab.2'!E19),ROUND('Tabulka č. 2'!E19-'KN 2016 TV tab.2'!E19,0),"")</f>
        <v>1232</v>
      </c>
      <c r="F19" s="89">
        <f>IF(ISNUMBER('Tabulka č. 2'!F19-'KN 2016 TV tab.2'!F19),ROUND('Tabulka č. 2'!F19-'KN 2016 TV tab.2'!F19,0),"")</f>
        <v>750</v>
      </c>
      <c r="G19" s="89">
        <f>IF(ISNUMBER('Tabulka č. 2'!G19-'KN 2016 TV tab.2'!G19),ROUND('Tabulka č. 2'!G19-'KN 2016 TV tab.2'!G19,0),"")</f>
        <v>754</v>
      </c>
      <c r="H19" s="89">
        <f>IF(ISNUMBER('Tabulka č. 2'!H19-'KN 2016 TV tab.2'!H19),ROUND('Tabulka č. 2'!H19-'KN 2016 TV tab.2'!H19,0),"")</f>
        <v>960</v>
      </c>
      <c r="I19" s="89">
        <f>IF(ISNUMBER('Tabulka č. 2'!I19-'KN 2016 TV tab.2'!I19),ROUND('Tabulka č. 2'!I19-'KN 2016 TV tab.2'!I19,0),"")</f>
        <v>771</v>
      </c>
      <c r="J19" s="89">
        <f>IF(ISNUMBER('Tabulka č. 2'!J19-'KN 2016 TV tab.2'!J19),ROUND('Tabulka č. 2'!J19-'KN 2016 TV tab.2'!J19,0),"")</f>
        <v>695</v>
      </c>
      <c r="K19" s="89">
        <f>IF(ISNUMBER('Tabulka č. 2'!K19-'KN 2016 TV tab.2'!K19),ROUND('Tabulka č. 2'!K19-'KN 2016 TV tab.2'!K19,0),"")</f>
        <v>753</v>
      </c>
      <c r="L19" s="90">
        <f>IF(ISNUMBER('Tabulka č. 2'!L19-'KN 2016 TV tab.2'!L19),ROUND('Tabulka č. 2'!L19-'KN 2016 TV tab.2'!L19,0),"")</f>
        <v>688</v>
      </c>
      <c r="M19" s="89">
        <f>IF(ISNUMBER('Tabulka č. 2'!M19-'KN 2016 TV tab.2'!M19),ROUND('Tabulka č. 2'!M19-'KN 2016 TV tab.2'!M19,0),"")</f>
        <v>788</v>
      </c>
      <c r="N19" s="89">
        <f>IF(ISNUMBER('Tabulka č. 2'!N19-'KN 2016 TV tab.2'!N19),ROUND('Tabulka č. 2'!N19-'KN 2016 TV tab.2'!N19,0),"")</f>
        <v>799</v>
      </c>
      <c r="O19" s="91">
        <f>IF(ISNUMBER('Tabulka č. 2'!O19-'KN 2016 TV tab.2'!O19),ROUND('Tabulka č. 2'!O19-'KN 2016 TV tab.2'!O19,0),"")</f>
        <v>850</v>
      </c>
      <c r="P19" s="50">
        <f t="shared" si="1"/>
        <v>845.78571428571433</v>
      </c>
    </row>
    <row r="20" spans="1:16" s="41" customFormat="1" ht="19.5" thickBot="1" x14ac:dyDescent="0.35">
      <c r="A20" s="98" t="str">
        <f>'KN 2017'!A13</f>
        <v>36-52-H/01 Instalatér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51</v>
      </c>
      <c r="B21" s="79">
        <f>IF(ISNUMBER('Tabulka č. 2'!B21-'KN 2016 TV tab.2'!B21),ROUND('Tabulka č. 2'!B21-'KN 2016 TV tab.2'!B21,0),"")</f>
        <v>1563</v>
      </c>
      <c r="C21" s="79">
        <f>IF(ISNUMBER('Tabulka č. 2'!C21-'KN 2016 TV tab.2'!C21),ROUND('Tabulka č. 2'!C21-'KN 2016 TV tab.2'!C21,0),"")</f>
        <v>1388</v>
      </c>
      <c r="D21" s="79">
        <f>IF(ISNUMBER('Tabulka č. 2'!D21-'KN 2016 TV tab.2'!D21),ROUND('Tabulka č. 2'!D21-'KN 2016 TV tab.2'!D21,0),"")</f>
        <v>1296</v>
      </c>
      <c r="E21" s="79">
        <f>IF(ISNUMBER('Tabulka č. 2'!E21-'KN 2016 TV tab.2'!E21),ROUND('Tabulka č. 2'!E21-'KN 2016 TV tab.2'!E21,0),"")</f>
        <v>1613</v>
      </c>
      <c r="F21" s="79">
        <f>IF(ISNUMBER('Tabulka č. 2'!F21-'KN 2016 TV tab.2'!F21),ROUND('Tabulka č. 2'!F21-'KN 2016 TV tab.2'!F21,0),"")</f>
        <v>7763</v>
      </c>
      <c r="G21" s="79">
        <f>IF(ISNUMBER('Tabulka č. 2'!G21-'KN 2016 TV tab.2'!G21),ROUND('Tabulka č. 2'!G21-'KN 2016 TV tab.2'!G21,0),"")</f>
        <v>1079</v>
      </c>
      <c r="H21" s="79">
        <f>IF(ISNUMBER('Tabulka č. 2'!H21-'KN 2016 TV tab.2'!H21),ROUND('Tabulka č. 2'!H21-'KN 2016 TV tab.2'!H21,0),"")</f>
        <v>2558</v>
      </c>
      <c r="I21" s="79">
        <f>IF(ISNUMBER('Tabulka č. 2'!I21-'KN 2016 TV tab.2'!I21),ROUND('Tabulka č. 2'!I21-'KN 2016 TV tab.2'!I21,0),"")</f>
        <v>1182</v>
      </c>
      <c r="J21" s="79">
        <f>IF(ISNUMBER('Tabulka č. 2'!J21-'KN 2016 TV tab.2'!J21),ROUND('Tabulka č. 2'!J21-'KN 2016 TV tab.2'!J21,0),"")</f>
        <v>1068</v>
      </c>
      <c r="K21" s="79">
        <f>IF(ISNUMBER('Tabulka č. 2'!K21-'KN 2016 TV tab.2'!K21),ROUND('Tabulka č. 2'!K21-'KN 2016 TV tab.2'!K21,0),"")</f>
        <v>1232</v>
      </c>
      <c r="L21" s="79">
        <f>IF(ISNUMBER('Tabulka č. 2'!L21-'KN 2016 TV tab.2'!L21),ROUND('Tabulka č. 2'!L21-'KN 2016 TV tab.2'!L21,0),"")</f>
        <v>1206</v>
      </c>
      <c r="M21" s="79">
        <f>IF(ISNUMBER('Tabulka č. 2'!M21-'KN 2016 TV tab.2'!M21),ROUND('Tabulka č. 2'!M21-'KN 2016 TV tab.2'!M21,0),"")</f>
        <v>1415</v>
      </c>
      <c r="N21" s="79">
        <f>IF(ISNUMBER('Tabulka č. 2'!N21-'KN 2016 TV tab.2'!N21),ROUND('Tabulka č. 2'!N21-'KN 2016 TV tab.2'!N21,0),"")</f>
        <v>2291</v>
      </c>
      <c r="O21" s="80">
        <f>IF(ISNUMBER('Tabulka č. 2'!O21-'KN 2016 TV tab.2'!O21),ROUND('Tabulka č. 2'!O21-'KN 2016 TV tab.2'!O21,0),"")</f>
        <v>1486</v>
      </c>
      <c r="P21" s="46">
        <f>IF(ISNUMBER(AVERAGE(B21:O21)),AVERAGE(B21:O21),"")</f>
        <v>1938.5714285714287</v>
      </c>
    </row>
    <row r="22" spans="1:16" s="39" customFormat="1" x14ac:dyDescent="0.25">
      <c r="A22" s="42" t="s">
        <v>52</v>
      </c>
      <c r="B22" s="81">
        <f>IF(ISNUMBER('Tabulka č. 2'!B22-'KN 2016 TV tab.2'!B22),ROUND('Tabulka č. 2'!B22-'KN 2016 TV tab.2'!B22,0),"")</f>
        <v>0</v>
      </c>
      <c r="C22" s="81">
        <f>IF(ISNUMBER('Tabulka č. 2'!C22-'KN 2016 TV tab.2'!C22),ROUND('Tabulka č. 2'!C22-'KN 2016 TV tab.2'!C22,0),"")</f>
        <v>0</v>
      </c>
      <c r="D22" s="81">
        <f>IF(ISNUMBER('Tabulka č. 2'!D22-'KN 2016 TV tab.2'!D22),ROUND('Tabulka č. 2'!D22-'KN 2016 TV tab.2'!D22,0),"")</f>
        <v>-15</v>
      </c>
      <c r="E22" s="81">
        <f>IF(ISNUMBER('Tabulka č. 2'!E22-'KN 2016 TV tab.2'!E22),ROUND('Tabulka č. 2'!E22-'KN 2016 TV tab.2'!E22,0),"")</f>
        <v>0</v>
      </c>
      <c r="F22" s="81">
        <f>IF(ISNUMBER('Tabulka č. 2'!F22-'KN 2016 TV tab.2'!F22),ROUND('Tabulka č. 2'!F22-'KN 2016 TV tab.2'!F22,0),"")</f>
        <v>0</v>
      </c>
      <c r="G22" s="81">
        <f>IF(ISNUMBER('Tabulka č. 2'!G22-'KN 2016 TV tab.2'!G22),ROUND('Tabulka č. 2'!G22-'KN 2016 TV tab.2'!G22,0),"")</f>
        <v>5</v>
      </c>
      <c r="H22" s="81">
        <f>IF(ISNUMBER('Tabulka č. 2'!H22-'KN 2016 TV tab.2'!H22),ROUND('Tabulka č. 2'!H22-'KN 2016 TV tab.2'!H22,0),"")</f>
        <v>0</v>
      </c>
      <c r="I22" s="81">
        <f>IF(ISNUMBER('Tabulka č. 2'!I22-'KN 2016 TV tab.2'!I22),ROUND('Tabulka č. 2'!I22-'KN 2016 TV tab.2'!I22,0),"")</f>
        <v>1</v>
      </c>
      <c r="J22" s="81">
        <f>IF(ISNUMBER('Tabulka č. 2'!J22-'KN 2016 TV tab.2'!J22),ROUND('Tabulka č. 2'!J22-'KN 2016 TV tab.2'!J22,0),"")</f>
        <v>-8</v>
      </c>
      <c r="K22" s="81">
        <f>IF(ISNUMBER('Tabulka č. 2'!K22-'KN 2016 TV tab.2'!K22),ROUND('Tabulka č. 2'!K22-'KN 2016 TV tab.2'!K22,0),"")</f>
        <v>-2</v>
      </c>
      <c r="L22" s="81">
        <f>IF(ISNUMBER('Tabulka č. 2'!L22-'KN 2016 TV tab.2'!L22),ROUND('Tabulka č. 2'!L22-'KN 2016 TV tab.2'!L22,0),"")</f>
        <v>-9</v>
      </c>
      <c r="M22" s="81">
        <f>IF(ISNUMBER('Tabulka č. 2'!M22-'KN 2016 TV tab.2'!M22),ROUND('Tabulka č. 2'!M22-'KN 2016 TV tab.2'!M22,0),"")</f>
        <v>0</v>
      </c>
      <c r="N22" s="81">
        <f>IF(ISNUMBER('Tabulka č. 2'!N22-'KN 2016 TV tab.2'!N22),ROUND('Tabulka č. 2'!N22-'KN 2016 TV tab.2'!N22,0),"")</f>
        <v>-22</v>
      </c>
      <c r="O22" s="82">
        <f>IF(ISNUMBER('Tabulka č. 2'!O22-'KN 2016 TV tab.2'!O22),ROUND('Tabulka č. 2'!O22-'KN 2016 TV tab.2'!O22,0),"")</f>
        <v>0</v>
      </c>
      <c r="P22" s="47">
        <f t="shared" ref="P22:P26" si="2">IF(ISNUMBER(AVERAGE(B22:O22)),AVERAGE(B22:O22),"")</f>
        <v>-3.5714285714285716</v>
      </c>
    </row>
    <row r="23" spans="1:16" x14ac:dyDescent="0.25">
      <c r="A23" s="43" t="s">
        <v>25</v>
      </c>
      <c r="B23" s="83">
        <f>IF(ISNUMBER('Tabulka č. 2'!B23-'KN 2016 TV tab.2'!B23),ROUND('Tabulka č. 2'!B23-'KN 2016 TV tab.2'!B23,2),"")</f>
        <v>0</v>
      </c>
      <c r="C23" s="83">
        <f>IF(ISNUMBER('Tabulka č. 2'!C23-'KN 2016 TV tab.2'!C23),ROUND('Tabulka č. 2'!C23-'KN 2016 TV tab.2'!C23,2),"")</f>
        <v>0.12</v>
      </c>
      <c r="D23" s="83">
        <f>IF(ISNUMBER('Tabulka č. 2'!D23-'KN 2016 TV tab.2'!D23),ROUND('Tabulka č. 2'!D23-'KN 2016 TV tab.2'!D23,2),"")</f>
        <v>0</v>
      </c>
      <c r="E23" s="83">
        <f>IF(ISNUMBER('Tabulka č. 2'!E23-'KN 2016 TV tab.2'!E23),ROUND('Tabulka č. 2'!E23-'KN 2016 TV tab.2'!E23,2),"")</f>
        <v>0</v>
      </c>
      <c r="F23" s="83">
        <f>IF(ISNUMBER('Tabulka č. 2'!F23-'KN 2016 TV tab.2'!F23),ROUND('Tabulka č. 2'!F23-'KN 2016 TV tab.2'!F23,2),"")</f>
        <v>-0.56999999999999995</v>
      </c>
      <c r="G23" s="84">
        <f>IF(ISNUMBER('Tabulka č. 2'!G23-'KN 2016 TV tab.2'!G23),ROUND('Tabulka č. 2'!G23-'KN 2016 TV tab.2'!G23,2),"")</f>
        <v>0</v>
      </c>
      <c r="H23" s="83">
        <f>IF(ISNUMBER('Tabulka č. 2'!H23-'KN 2016 TV tab.2'!H23),ROUND('Tabulka č. 2'!H23-'KN 2016 TV tab.2'!H23,2),"")</f>
        <v>-1.99</v>
      </c>
      <c r="I23" s="83">
        <f>IF(ISNUMBER('Tabulka č. 2'!I23-'KN 2016 TV tab.2'!I23),ROUND('Tabulka č. 2'!I23-'KN 2016 TV tab.2'!I23,2),"")</f>
        <v>0</v>
      </c>
      <c r="J23" s="83">
        <f>IF(ISNUMBER('Tabulka č. 2'!J23-'KN 2016 TV tab.2'!J23),ROUND('Tabulka č. 2'!J23-'KN 2016 TV tab.2'!J23,2),"")</f>
        <v>0</v>
      </c>
      <c r="K23" s="83">
        <f>IF(ISNUMBER('Tabulka č. 2'!K23-'KN 2016 TV tab.2'!K23),ROUND('Tabulka č. 2'!K23-'KN 2016 TV tab.2'!K23,2),"")</f>
        <v>0</v>
      </c>
      <c r="L23" s="83">
        <f>IF(ISNUMBER('Tabulka č. 2'!L23-'KN 2016 TV tab.2'!L23),ROUND('Tabulka č. 2'!L23-'KN 2016 TV tab.2'!L23,2),"")</f>
        <v>0.03</v>
      </c>
      <c r="M23" s="83">
        <f>IF(ISNUMBER('Tabulka č. 2'!M23-'KN 2016 TV tab.2'!M23),ROUND('Tabulka č. 2'!M23-'KN 2016 TV tab.2'!M23,2),"")</f>
        <v>0</v>
      </c>
      <c r="N23" s="83">
        <f>IF(ISNUMBER('Tabulka č. 2'!N23-'KN 2016 TV tab.2'!N23),ROUND('Tabulka č. 2'!N23-'KN 2016 TV tab.2'!N23,2),"")</f>
        <v>-2</v>
      </c>
      <c r="O23" s="85">
        <f>IF(ISNUMBER('Tabulka č. 2'!O23-'KN 2016 TV tab.2'!O23),ROUND('Tabulka č. 2'!O23-'KN 2016 TV tab.2'!O23,2),"")</f>
        <v>0</v>
      </c>
      <c r="P23" s="48">
        <f t="shared" si="2"/>
        <v>-0.315</v>
      </c>
    </row>
    <row r="24" spans="1:16" s="39" customFormat="1" x14ac:dyDescent="0.25">
      <c r="A24" s="42" t="s">
        <v>26</v>
      </c>
      <c r="B24" s="86">
        <f>IF(ISNUMBER('Tabulka č. 2'!B24-'KN 2016 TV tab.2'!B24),ROUND('Tabulka č. 2'!B24-'KN 2016 TV tab.2'!B24,0),"")</f>
        <v>2430</v>
      </c>
      <c r="C24" s="86">
        <f>IF(ISNUMBER('Tabulka č. 2'!C24-'KN 2016 TV tab.2'!C24),ROUND('Tabulka č. 2'!C24-'KN 2016 TV tab.2'!C24,0),"")</f>
        <v>2433</v>
      </c>
      <c r="D24" s="86">
        <f>IF(ISNUMBER('Tabulka č. 2'!D24-'KN 2016 TV tab.2'!D24),ROUND('Tabulka č. 2'!D24-'KN 2016 TV tab.2'!D24,0),"")</f>
        <v>2202</v>
      </c>
      <c r="E24" s="86">
        <f>IF(ISNUMBER('Tabulka č. 2'!E24-'KN 2016 TV tab.2'!E24),ROUND('Tabulka č. 2'!E24-'KN 2016 TV tab.2'!E24,0),"")</f>
        <v>2570</v>
      </c>
      <c r="F24" s="86">
        <f>IF(ISNUMBER('Tabulka č. 2'!F24-'KN 2016 TV tab.2'!F24),ROUND('Tabulka č. 2'!F24-'KN 2016 TV tab.2'!F24,0),"")</f>
        <v>2000</v>
      </c>
      <c r="G24" s="86">
        <f>IF(ISNUMBER('Tabulka č. 2'!G24-'KN 2016 TV tab.2'!G24),ROUND('Tabulka č. 2'!G24-'KN 2016 TV tab.2'!G24,0),"")</f>
        <v>1887</v>
      </c>
      <c r="H24" s="86">
        <f>IF(ISNUMBER('Tabulka č. 2'!H24-'KN 2016 TV tab.2'!H24),ROUND('Tabulka č. 2'!H24-'KN 2016 TV tab.2'!H24,0),"")</f>
        <v>2280</v>
      </c>
      <c r="I24" s="86">
        <f>IF(ISNUMBER('Tabulka č. 2'!I24-'KN 2016 TV tab.2'!I24),ROUND('Tabulka č. 2'!I24-'KN 2016 TV tab.2'!I24,0),"")</f>
        <v>1841</v>
      </c>
      <c r="J24" s="86">
        <f>IF(ISNUMBER('Tabulka č. 2'!J24-'KN 2016 TV tab.2'!J24),ROUND('Tabulka č. 2'!J24-'KN 2016 TV tab.2'!J24,0),"")</f>
        <v>1656</v>
      </c>
      <c r="K24" s="86">
        <f>IF(ISNUMBER('Tabulka č. 2'!K24-'KN 2016 TV tab.2'!K24),ROUND('Tabulka č. 2'!K24-'KN 2016 TV tab.2'!K24,0),"")</f>
        <v>2097</v>
      </c>
      <c r="L24" s="87">
        <f>IF(ISNUMBER('Tabulka č. 2'!L24-'KN 2016 TV tab.2'!L24),ROUND('Tabulka č. 2'!L24-'KN 2016 TV tab.2'!L24,0),"")</f>
        <v>2083</v>
      </c>
      <c r="M24" s="86">
        <f>IF(ISNUMBER('Tabulka č. 2'!M24-'KN 2016 TV tab.2'!M24),ROUND('Tabulka č. 2'!M24-'KN 2016 TV tab.2'!M24,0),"")</f>
        <v>2333</v>
      </c>
      <c r="N24" s="86">
        <f>IF(ISNUMBER('Tabulka č. 2'!N24-'KN 2016 TV tab.2'!N24),ROUND('Tabulka č. 2'!N24-'KN 2016 TV tab.2'!N24,0),"")</f>
        <v>2429</v>
      </c>
      <c r="O24" s="88">
        <f>IF(ISNUMBER('Tabulka č. 2'!O24-'KN 2016 TV tab.2'!O24),ROUND('Tabulka č. 2'!O24-'KN 2016 TV tab.2'!O24,0),"")</f>
        <v>2270</v>
      </c>
      <c r="P24" s="49">
        <f t="shared" si="2"/>
        <v>2179.3571428571427</v>
      </c>
    </row>
    <row r="25" spans="1:16" x14ac:dyDescent="0.25">
      <c r="A25" s="43" t="s">
        <v>27</v>
      </c>
      <c r="B25" s="83">
        <f>IF(ISNUMBER('Tabulka č. 2'!B25-'KN 2016 TV tab.2'!B25),ROUND('Tabulka č. 2'!B25-'KN 2016 TV tab.2'!B25,2),"")</f>
        <v>0</v>
      </c>
      <c r="C25" s="83">
        <f>IF(ISNUMBER('Tabulka č. 2'!C25-'KN 2016 TV tab.2'!C25),ROUND('Tabulka č. 2'!C25-'KN 2016 TV tab.2'!C25,2),"")</f>
        <v>0</v>
      </c>
      <c r="D25" s="83">
        <f>IF(ISNUMBER('Tabulka č. 2'!D25-'KN 2016 TV tab.2'!D25),ROUND('Tabulka č. 2'!D25-'KN 2016 TV tab.2'!D25,2),"")</f>
        <v>0</v>
      </c>
      <c r="E25" s="83">
        <f>IF(ISNUMBER('Tabulka č. 2'!E25-'KN 2016 TV tab.2'!E25),ROUND('Tabulka č. 2'!E25-'KN 2016 TV tab.2'!E25,2),"")</f>
        <v>0</v>
      </c>
      <c r="F25" s="83">
        <f>IF(ISNUMBER('Tabulka č. 2'!F25-'KN 2016 TV tab.2'!F25),ROUND('Tabulka č. 2'!F25-'KN 2016 TV tab.2'!F25,2),"")</f>
        <v>-27.84</v>
      </c>
      <c r="G25" s="84">
        <f>IF(ISNUMBER('Tabulka č. 2'!G25-'KN 2016 TV tab.2'!G25),ROUND('Tabulka č. 2'!G25-'KN 2016 TV tab.2'!G25,2),"")</f>
        <v>0</v>
      </c>
      <c r="H25" s="83">
        <f>IF(ISNUMBER('Tabulka č. 2'!H25-'KN 2016 TV tab.2'!H25),ROUND('Tabulka č. 2'!H25-'KN 2016 TV tab.2'!H25,2),"")</f>
        <v>-0.65</v>
      </c>
      <c r="I25" s="83">
        <f>IF(ISNUMBER('Tabulka č. 2'!I25-'KN 2016 TV tab.2'!I25),ROUND('Tabulka č. 2'!I25-'KN 2016 TV tab.2'!I25,2),"")</f>
        <v>0</v>
      </c>
      <c r="J25" s="83">
        <f>IF(ISNUMBER('Tabulka č. 2'!J25-'KN 2016 TV tab.2'!J25),ROUND('Tabulka č. 2'!J25-'KN 2016 TV tab.2'!J25,2),"")</f>
        <v>0</v>
      </c>
      <c r="K25" s="83">
        <f>IF(ISNUMBER('Tabulka č. 2'!K25-'KN 2016 TV tab.2'!K25),ROUND('Tabulka č. 2'!K25-'KN 2016 TV tab.2'!K25,2),"")</f>
        <v>0</v>
      </c>
      <c r="L25" s="83">
        <f>IF(ISNUMBER('Tabulka č. 2'!L25-'KN 2016 TV tab.2'!L25),ROUND('Tabulka č. 2'!L25-'KN 2016 TV tab.2'!L25,2),"")</f>
        <v>0</v>
      </c>
      <c r="M25" s="83">
        <f>IF(ISNUMBER('Tabulka č. 2'!M25-'KN 2016 TV tab.2'!M25),ROUND('Tabulka č. 2'!M25-'KN 2016 TV tab.2'!M25,2),"")</f>
        <v>0</v>
      </c>
      <c r="N25" s="83">
        <f>IF(ISNUMBER('Tabulka č. 2'!N25-'KN 2016 TV tab.2'!N25),ROUND('Tabulka č. 2'!N25-'KN 2016 TV tab.2'!N25,2),"")</f>
        <v>0</v>
      </c>
      <c r="O25" s="85">
        <f>IF(ISNUMBER('Tabulka č. 2'!O25-'KN 2016 TV tab.2'!O25),ROUND('Tabulka č. 2'!O25-'KN 2016 TV tab.2'!O25,2),"")</f>
        <v>0</v>
      </c>
      <c r="P25" s="48">
        <f t="shared" si="2"/>
        <v>-2.0349999999999997</v>
      </c>
    </row>
    <row r="26" spans="1:16" s="39" customFormat="1" ht="15.75" thickBot="1" x14ac:dyDescent="0.3">
      <c r="A26" s="44" t="s">
        <v>28</v>
      </c>
      <c r="B26" s="89">
        <f>IF(ISNUMBER('Tabulka č. 2'!B26-'KN 2016 TV tab.2'!B26),ROUND('Tabulka č. 2'!B26-'KN 2016 TV tab.2'!B26,0),"")</f>
        <v>1000</v>
      </c>
      <c r="C26" s="89">
        <f>IF(ISNUMBER('Tabulka č. 2'!C26-'KN 2016 TV tab.2'!C26),ROUND('Tabulka č. 2'!C26-'KN 2016 TV tab.2'!C26,0),"")</f>
        <v>1024</v>
      </c>
      <c r="D26" s="89">
        <f>IF(ISNUMBER('Tabulka č. 2'!D26-'KN 2016 TV tab.2'!D26),ROUND('Tabulka č. 2'!D26-'KN 2016 TV tab.2'!D26,0),"")</f>
        <v>777</v>
      </c>
      <c r="E26" s="89">
        <f>IF(ISNUMBER('Tabulka č. 2'!E26-'KN 2016 TV tab.2'!E26),ROUND('Tabulka č. 2'!E26-'KN 2016 TV tab.2'!E26,0),"")</f>
        <v>1232</v>
      </c>
      <c r="F26" s="89">
        <f>IF(ISNUMBER('Tabulka č. 2'!F26-'KN 2016 TV tab.2'!F26),ROUND('Tabulka č. 2'!F26-'KN 2016 TV tab.2'!F26,0),"")</f>
        <v>750</v>
      </c>
      <c r="G26" s="89">
        <f>IF(ISNUMBER('Tabulka č. 2'!G26-'KN 2016 TV tab.2'!G26),ROUND('Tabulka č. 2'!G26-'KN 2016 TV tab.2'!G26,0),"")</f>
        <v>754</v>
      </c>
      <c r="H26" s="89">
        <f>IF(ISNUMBER('Tabulka č. 2'!H26-'KN 2016 TV tab.2'!H26),ROUND('Tabulka č. 2'!H26-'KN 2016 TV tab.2'!H26,0),"")</f>
        <v>960</v>
      </c>
      <c r="I26" s="89">
        <f>IF(ISNUMBER('Tabulka č. 2'!I26-'KN 2016 TV tab.2'!I26),ROUND('Tabulka č. 2'!I26-'KN 2016 TV tab.2'!I26,0),"")</f>
        <v>771</v>
      </c>
      <c r="J26" s="89">
        <f>IF(ISNUMBER('Tabulka č. 2'!J26-'KN 2016 TV tab.2'!J26),ROUND('Tabulka č. 2'!J26-'KN 2016 TV tab.2'!J26,0),"")</f>
        <v>695</v>
      </c>
      <c r="K26" s="89">
        <f>IF(ISNUMBER('Tabulka č. 2'!K26-'KN 2016 TV tab.2'!K26),ROUND('Tabulka č. 2'!K26-'KN 2016 TV tab.2'!K26,0),"")</f>
        <v>753</v>
      </c>
      <c r="L26" s="90">
        <f>IF(ISNUMBER('Tabulka č. 2'!L26-'KN 2016 TV tab.2'!L26),ROUND('Tabulka č. 2'!L26-'KN 2016 TV tab.2'!L26,0),"")</f>
        <v>688</v>
      </c>
      <c r="M26" s="89">
        <f>IF(ISNUMBER('Tabulka č. 2'!M26-'KN 2016 TV tab.2'!M26),ROUND('Tabulka č. 2'!M26-'KN 2016 TV tab.2'!M26,0),"")</f>
        <v>788</v>
      </c>
      <c r="N26" s="89">
        <f>IF(ISNUMBER('Tabulka č. 2'!N26-'KN 2016 TV tab.2'!N26),ROUND('Tabulka č. 2'!N26-'KN 2016 TV tab.2'!N26,0),"")</f>
        <v>799</v>
      </c>
      <c r="O26" s="91">
        <f>IF(ISNUMBER('Tabulka č. 2'!O26-'KN 2016 TV tab.2'!O26),ROUND('Tabulka č. 2'!O26-'KN 2016 TV tab.2'!O26,0),"")</f>
        <v>850</v>
      </c>
      <c r="P26" s="50">
        <f t="shared" si="2"/>
        <v>845.78571428571433</v>
      </c>
    </row>
    <row r="27" spans="1:16" s="41" customFormat="1" ht="19.5" thickBot="1" x14ac:dyDescent="0.35">
      <c r="A27" s="98" t="str">
        <f>'KN 2017'!A14</f>
        <v>23-56-H/01 Obráběč kovů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51</v>
      </c>
      <c r="B28" s="79">
        <f>IF(ISNUMBER('Tabulka č. 2'!B28-'KN 2016 TV tab.2'!B28),ROUND('Tabulka č. 2'!B28-'KN 2016 TV tab.2'!B28,0),"")</f>
        <v>1616</v>
      </c>
      <c r="C28" s="79">
        <f>IF(ISNUMBER('Tabulka č. 2'!C28-'KN 2016 TV tab.2'!C28),ROUND('Tabulka č. 2'!C28-'KN 2016 TV tab.2'!C28,0),"")</f>
        <v>1429</v>
      </c>
      <c r="D28" s="79">
        <f>IF(ISNUMBER('Tabulka č. 2'!D28-'KN 2016 TV tab.2'!D28),ROUND('Tabulka č. 2'!D28-'KN 2016 TV tab.2'!D28,0),"")</f>
        <v>1289</v>
      </c>
      <c r="E28" s="79">
        <f>IF(ISNUMBER('Tabulka č. 2'!E28-'KN 2016 TV tab.2'!E28),ROUND('Tabulka č. 2'!E28-'KN 2016 TV tab.2'!E28,0),"")</f>
        <v>1619</v>
      </c>
      <c r="F28" s="79">
        <f>IF(ISNUMBER('Tabulka č. 2'!F28-'KN 2016 TV tab.2'!F28),ROUND('Tabulka č. 2'!F28-'KN 2016 TV tab.2'!F28,0),"")</f>
        <v>826</v>
      </c>
      <c r="G28" s="79">
        <f>IF(ISNUMBER('Tabulka č. 2'!G28-'KN 2016 TV tab.2'!G28),ROUND('Tabulka č. 2'!G28-'KN 2016 TV tab.2'!G28,0),"")</f>
        <v>1079</v>
      </c>
      <c r="H28" s="79">
        <f>IF(ISNUMBER('Tabulka č. 2'!H28-'KN 2016 TV tab.2'!H28),ROUND('Tabulka č. 2'!H28-'KN 2016 TV tab.2'!H28,0),"")</f>
        <v>2172</v>
      </c>
      <c r="I28" s="79">
        <f>IF(ISNUMBER('Tabulka č. 2'!I28-'KN 2016 TV tab.2'!I28),ROUND('Tabulka č. 2'!I28-'KN 2016 TV tab.2'!I28,0),"")</f>
        <v>1182</v>
      </c>
      <c r="J28" s="79">
        <f>IF(ISNUMBER('Tabulka č. 2'!J28-'KN 2016 TV tab.2'!J28),ROUND('Tabulka č. 2'!J28-'KN 2016 TV tab.2'!J28,0),"")</f>
        <v>1068</v>
      </c>
      <c r="K28" s="79">
        <f>IF(ISNUMBER('Tabulka č. 2'!K28-'KN 2016 TV tab.2'!K28),ROUND('Tabulka č. 2'!K28-'KN 2016 TV tab.2'!K28,0),"")</f>
        <v>1339</v>
      </c>
      <c r="L28" s="79">
        <f>IF(ISNUMBER('Tabulka č. 2'!L28-'KN 2016 TV tab.2'!L28),ROUND('Tabulka č. 2'!L28-'KN 2016 TV tab.2'!L28,0),"")</f>
        <v>1228</v>
      </c>
      <c r="M28" s="79">
        <f>IF(ISNUMBER('Tabulka č. 2'!M28-'KN 2016 TV tab.2'!M28),ROUND('Tabulka č. 2'!M28-'KN 2016 TV tab.2'!M28,0),"")</f>
        <v>1317</v>
      </c>
      <c r="N28" s="79">
        <f>IF(ISNUMBER('Tabulka č. 2'!N28-'KN 2016 TV tab.2'!N28),ROUND('Tabulka č. 2'!N28-'KN 2016 TV tab.2'!N28,0),"")</f>
        <v>1218</v>
      </c>
      <c r="O28" s="80">
        <f>IF(ISNUMBER('Tabulka č. 2'!O28-'KN 2016 TV tab.2'!O28),ROUND('Tabulka č. 2'!O28-'KN 2016 TV tab.2'!O28,0),"")</f>
        <v>1300</v>
      </c>
      <c r="P28" s="46">
        <f>IF(ISNUMBER(AVERAGE(B28:O28)),AVERAGE(B28:O28),"")</f>
        <v>1334.4285714285713</v>
      </c>
    </row>
    <row r="29" spans="1:16" s="39" customFormat="1" x14ac:dyDescent="0.25">
      <c r="A29" s="42" t="s">
        <v>52</v>
      </c>
      <c r="B29" s="81">
        <f>IF(ISNUMBER('Tabulka č. 2'!B29-'KN 2016 TV tab.2'!B29),ROUND('Tabulka č. 2'!B29-'KN 2016 TV tab.2'!B29,0),"")</f>
        <v>0</v>
      </c>
      <c r="C29" s="81">
        <f>IF(ISNUMBER('Tabulka č. 2'!C29-'KN 2016 TV tab.2'!C29),ROUND('Tabulka č. 2'!C29-'KN 2016 TV tab.2'!C29,0),"")</f>
        <v>0</v>
      </c>
      <c r="D29" s="81">
        <f>IF(ISNUMBER('Tabulka č. 2'!D29-'KN 2016 TV tab.2'!D29),ROUND('Tabulka č. 2'!D29-'KN 2016 TV tab.2'!D29,0),"")</f>
        <v>-15</v>
      </c>
      <c r="E29" s="81">
        <f>IF(ISNUMBER('Tabulka č. 2'!E29-'KN 2016 TV tab.2'!E29),ROUND('Tabulka č. 2'!E29-'KN 2016 TV tab.2'!E29,0),"")</f>
        <v>0</v>
      </c>
      <c r="F29" s="81">
        <f>IF(ISNUMBER('Tabulka č. 2'!F29-'KN 2016 TV tab.2'!F29),ROUND('Tabulka č. 2'!F29-'KN 2016 TV tab.2'!F29,0),"")</f>
        <v>0</v>
      </c>
      <c r="G29" s="81">
        <f>IF(ISNUMBER('Tabulka č. 2'!G29-'KN 2016 TV tab.2'!G29),ROUND('Tabulka č. 2'!G29-'KN 2016 TV tab.2'!G29,0),"")</f>
        <v>5</v>
      </c>
      <c r="H29" s="81">
        <f>IF(ISNUMBER('Tabulka č. 2'!H29-'KN 2016 TV tab.2'!H29),ROUND('Tabulka č. 2'!H29-'KN 2016 TV tab.2'!H29,0),"")</f>
        <v>0</v>
      </c>
      <c r="I29" s="81">
        <f>IF(ISNUMBER('Tabulka č. 2'!I29-'KN 2016 TV tab.2'!I29),ROUND('Tabulka č. 2'!I29-'KN 2016 TV tab.2'!I29,0),"")</f>
        <v>1</v>
      </c>
      <c r="J29" s="81">
        <f>IF(ISNUMBER('Tabulka č. 2'!J29-'KN 2016 TV tab.2'!J29),ROUND('Tabulka č. 2'!J29-'KN 2016 TV tab.2'!J29,0),"")</f>
        <v>-8</v>
      </c>
      <c r="K29" s="81">
        <f>IF(ISNUMBER('Tabulka č. 2'!K29-'KN 2016 TV tab.2'!K29),ROUND('Tabulka č. 2'!K29-'KN 2016 TV tab.2'!K29,0),"")</f>
        <v>-2</v>
      </c>
      <c r="L29" s="81">
        <f>IF(ISNUMBER('Tabulka č. 2'!L29-'KN 2016 TV tab.2'!L29),ROUND('Tabulka č. 2'!L29-'KN 2016 TV tab.2'!L29,0),"")</f>
        <v>-9</v>
      </c>
      <c r="M29" s="81">
        <f>IF(ISNUMBER('Tabulka č. 2'!M29-'KN 2016 TV tab.2'!M29),ROUND('Tabulka č. 2'!M29-'KN 2016 TV tab.2'!M29,0),"")</f>
        <v>0</v>
      </c>
      <c r="N29" s="81">
        <f>IF(ISNUMBER('Tabulka č. 2'!N29-'KN 2016 TV tab.2'!N29),ROUND('Tabulka č. 2'!N29-'KN 2016 TV tab.2'!N29,0),"")</f>
        <v>-8</v>
      </c>
      <c r="O29" s="82">
        <f>IF(ISNUMBER('Tabulka č. 2'!O29-'KN 2016 TV tab.2'!O29),ROUND('Tabulka č. 2'!O29-'KN 2016 TV tab.2'!O29,0),"")</f>
        <v>0</v>
      </c>
      <c r="P29" s="47">
        <f t="shared" ref="P29:P33" si="3">IF(ISNUMBER(AVERAGE(B29:O29)),AVERAGE(B29:O29),"")</f>
        <v>-2.5714285714285716</v>
      </c>
    </row>
    <row r="30" spans="1:16" x14ac:dyDescent="0.25">
      <c r="A30" s="43" t="s">
        <v>25</v>
      </c>
      <c r="B30" s="83">
        <f>IF(ISNUMBER('Tabulka č. 2'!B30-'KN 2016 TV tab.2'!B30),ROUND('Tabulka č. 2'!B30-'KN 2016 TV tab.2'!B30,2),"")</f>
        <v>0</v>
      </c>
      <c r="C30" s="83">
        <f>IF(ISNUMBER('Tabulka č. 2'!C30-'KN 2016 TV tab.2'!C30),ROUND('Tabulka č. 2'!C30-'KN 2016 TV tab.2'!C30,2),"")</f>
        <v>0.11</v>
      </c>
      <c r="D30" s="83">
        <f>IF(ISNUMBER('Tabulka č. 2'!D30-'KN 2016 TV tab.2'!D30),ROUND('Tabulka č. 2'!D30-'KN 2016 TV tab.2'!D30,2),"")</f>
        <v>0</v>
      </c>
      <c r="E30" s="83">
        <f>IF(ISNUMBER('Tabulka č. 2'!E30-'KN 2016 TV tab.2'!E30),ROUND('Tabulka č. 2'!E30-'KN 2016 TV tab.2'!E30,2),"")</f>
        <v>0</v>
      </c>
      <c r="F30" s="83">
        <f>IF(ISNUMBER('Tabulka č. 2'!F30-'KN 2016 TV tab.2'!F30),ROUND('Tabulka č. 2'!F30-'KN 2016 TV tab.2'!F30,2),"")</f>
        <v>0.34</v>
      </c>
      <c r="G30" s="84">
        <f>IF(ISNUMBER('Tabulka č. 2'!G30-'KN 2016 TV tab.2'!G30),ROUND('Tabulka č. 2'!G30-'KN 2016 TV tab.2'!G30,2),"")</f>
        <v>0</v>
      </c>
      <c r="H30" s="83">
        <f>IF(ISNUMBER('Tabulka č. 2'!H30-'KN 2016 TV tab.2'!H30),ROUND('Tabulka č. 2'!H30-'KN 2016 TV tab.2'!H30,2),"")</f>
        <v>-1.69</v>
      </c>
      <c r="I30" s="83">
        <f>IF(ISNUMBER('Tabulka č. 2'!I30-'KN 2016 TV tab.2'!I30),ROUND('Tabulka č. 2'!I30-'KN 2016 TV tab.2'!I30,2),"")</f>
        <v>0</v>
      </c>
      <c r="J30" s="83">
        <f>IF(ISNUMBER('Tabulka č. 2'!J30-'KN 2016 TV tab.2'!J30),ROUND('Tabulka č. 2'!J30-'KN 2016 TV tab.2'!J30,2),"")</f>
        <v>0</v>
      </c>
      <c r="K30" s="83">
        <f>IF(ISNUMBER('Tabulka č. 2'!K30-'KN 2016 TV tab.2'!K30),ROUND('Tabulka č. 2'!K30-'KN 2016 TV tab.2'!K30,2),"")</f>
        <v>0</v>
      </c>
      <c r="L30" s="83">
        <f>IF(ISNUMBER('Tabulka č. 2'!L30-'KN 2016 TV tab.2'!L30),ROUND('Tabulka č. 2'!L30-'KN 2016 TV tab.2'!L30,2),"")</f>
        <v>0</v>
      </c>
      <c r="M30" s="83">
        <f>IF(ISNUMBER('Tabulka č. 2'!M30-'KN 2016 TV tab.2'!M30),ROUND('Tabulka č. 2'!M30-'KN 2016 TV tab.2'!M30,2),"")</f>
        <v>0</v>
      </c>
      <c r="N30" s="83">
        <f>IF(ISNUMBER('Tabulka č. 2'!N30-'KN 2016 TV tab.2'!N30),ROUND('Tabulka č. 2'!N30-'KN 2016 TV tab.2'!N30,2),"")</f>
        <v>0</v>
      </c>
      <c r="O30" s="85">
        <f>IF(ISNUMBER('Tabulka č. 2'!O30-'KN 2016 TV tab.2'!O30),ROUND('Tabulka č. 2'!O30-'KN 2016 TV tab.2'!O30,2),"")</f>
        <v>0</v>
      </c>
      <c r="P30" s="48">
        <f t="shared" si="3"/>
        <v>-8.8571428571428565E-2</v>
      </c>
    </row>
    <row r="31" spans="1:16" s="39" customFormat="1" x14ac:dyDescent="0.25">
      <c r="A31" s="42" t="s">
        <v>26</v>
      </c>
      <c r="B31" s="86">
        <f>IF(ISNUMBER('Tabulka č. 2'!B31-'KN 2016 TV tab.2'!B31),ROUND('Tabulka č. 2'!B31-'KN 2016 TV tab.2'!B31,0),"")</f>
        <v>2430</v>
      </c>
      <c r="C31" s="86">
        <f>IF(ISNUMBER('Tabulka č. 2'!C31-'KN 2016 TV tab.2'!C31),ROUND('Tabulka č. 2'!C31-'KN 2016 TV tab.2'!C31,0),"")</f>
        <v>2433</v>
      </c>
      <c r="D31" s="86">
        <f>IF(ISNUMBER('Tabulka č. 2'!D31-'KN 2016 TV tab.2'!D31),ROUND('Tabulka č. 2'!D31-'KN 2016 TV tab.2'!D31,0),"")</f>
        <v>2202</v>
      </c>
      <c r="E31" s="86">
        <f>IF(ISNUMBER('Tabulka č. 2'!E31-'KN 2016 TV tab.2'!E31),ROUND('Tabulka č. 2'!E31-'KN 2016 TV tab.2'!E31,0),"")</f>
        <v>2570</v>
      </c>
      <c r="F31" s="86">
        <f>IF(ISNUMBER('Tabulka č. 2'!F31-'KN 2016 TV tab.2'!F31),ROUND('Tabulka č. 2'!F31-'KN 2016 TV tab.2'!F31,0),"")</f>
        <v>2000</v>
      </c>
      <c r="G31" s="86">
        <f>IF(ISNUMBER('Tabulka č. 2'!G31-'KN 2016 TV tab.2'!G31),ROUND('Tabulka č. 2'!G31-'KN 2016 TV tab.2'!G31,0),"")</f>
        <v>1887</v>
      </c>
      <c r="H31" s="86">
        <f>IF(ISNUMBER('Tabulka č. 2'!H31-'KN 2016 TV tab.2'!H31),ROUND('Tabulka č. 2'!H31-'KN 2016 TV tab.2'!H31,0),"")</f>
        <v>2280</v>
      </c>
      <c r="I31" s="86">
        <f>IF(ISNUMBER('Tabulka č. 2'!I31-'KN 2016 TV tab.2'!I31),ROUND('Tabulka č. 2'!I31-'KN 2016 TV tab.2'!I31,0),"")</f>
        <v>1841</v>
      </c>
      <c r="J31" s="86">
        <f>IF(ISNUMBER('Tabulka č. 2'!J31-'KN 2016 TV tab.2'!J31),ROUND('Tabulka č. 2'!J31-'KN 2016 TV tab.2'!J31,0),"")</f>
        <v>1656</v>
      </c>
      <c r="K31" s="86">
        <f>IF(ISNUMBER('Tabulka č. 2'!K31-'KN 2016 TV tab.2'!K31),ROUND('Tabulka č. 2'!K31-'KN 2016 TV tab.2'!K31,0),"")</f>
        <v>2097</v>
      </c>
      <c r="L31" s="87">
        <f>IF(ISNUMBER('Tabulka č. 2'!L31-'KN 2016 TV tab.2'!L31),ROUND('Tabulka č. 2'!L31-'KN 2016 TV tab.2'!L31,0),"")</f>
        <v>2083</v>
      </c>
      <c r="M31" s="86">
        <f>IF(ISNUMBER('Tabulka č. 2'!M31-'KN 2016 TV tab.2'!M31),ROUND('Tabulka č. 2'!M31-'KN 2016 TV tab.2'!M31,0),"")</f>
        <v>2333</v>
      </c>
      <c r="N31" s="86">
        <f>IF(ISNUMBER('Tabulka č. 2'!N31-'KN 2016 TV tab.2'!N31),ROUND('Tabulka č. 2'!N31-'KN 2016 TV tab.2'!N31,0),"")</f>
        <v>2429</v>
      </c>
      <c r="O31" s="88">
        <f>IF(ISNUMBER('Tabulka č. 2'!O31-'KN 2016 TV tab.2'!O31),ROUND('Tabulka č. 2'!O31-'KN 2016 TV tab.2'!O31,0),"")</f>
        <v>2270</v>
      </c>
      <c r="P31" s="49">
        <f t="shared" si="3"/>
        <v>2179.3571428571427</v>
      </c>
    </row>
    <row r="32" spans="1:16" x14ac:dyDescent="0.25">
      <c r="A32" s="43" t="s">
        <v>27</v>
      </c>
      <c r="B32" s="83">
        <f>IF(ISNUMBER('Tabulka č. 2'!B32-'KN 2016 TV tab.2'!B32),ROUND('Tabulka č. 2'!B32-'KN 2016 TV tab.2'!B32,2),"")</f>
        <v>0</v>
      </c>
      <c r="C32" s="83">
        <f>IF(ISNUMBER('Tabulka č. 2'!C32-'KN 2016 TV tab.2'!C32),ROUND('Tabulka č. 2'!C32-'KN 2016 TV tab.2'!C32,2),"")</f>
        <v>0</v>
      </c>
      <c r="D32" s="83">
        <f>IF(ISNUMBER('Tabulka č. 2'!D32-'KN 2016 TV tab.2'!D32),ROUND('Tabulka č. 2'!D32-'KN 2016 TV tab.2'!D32,2),"")</f>
        <v>0</v>
      </c>
      <c r="E32" s="83">
        <f>IF(ISNUMBER('Tabulka č. 2'!E32-'KN 2016 TV tab.2'!E32),ROUND('Tabulka č. 2'!E32-'KN 2016 TV tab.2'!E32,2),"")</f>
        <v>0</v>
      </c>
      <c r="F32" s="83">
        <f>IF(ISNUMBER('Tabulka č. 2'!F32-'KN 2016 TV tab.2'!F32),ROUND('Tabulka č. 2'!F32-'KN 2016 TV tab.2'!F32,2),"")</f>
        <v>4.29</v>
      </c>
      <c r="G32" s="84">
        <f>IF(ISNUMBER('Tabulka č. 2'!G32-'KN 2016 TV tab.2'!G32),ROUND('Tabulka č. 2'!G32-'KN 2016 TV tab.2'!G32,2),"")</f>
        <v>0</v>
      </c>
      <c r="H32" s="83">
        <f>IF(ISNUMBER('Tabulka č. 2'!H32-'KN 2016 TV tab.2'!H32),ROUND('Tabulka č. 2'!H32-'KN 2016 TV tab.2'!H32,2),"")</f>
        <v>-0.65</v>
      </c>
      <c r="I32" s="83">
        <f>IF(ISNUMBER('Tabulka č. 2'!I32-'KN 2016 TV tab.2'!I32),ROUND('Tabulka č. 2'!I32-'KN 2016 TV tab.2'!I32,2),"")</f>
        <v>0</v>
      </c>
      <c r="J32" s="83">
        <f>IF(ISNUMBER('Tabulka č. 2'!J32-'KN 2016 TV tab.2'!J32),ROUND('Tabulka č. 2'!J32-'KN 2016 TV tab.2'!J32,2),"")</f>
        <v>0</v>
      </c>
      <c r="K32" s="83">
        <f>IF(ISNUMBER('Tabulka č. 2'!K32-'KN 2016 TV tab.2'!K32),ROUND('Tabulka č. 2'!K32-'KN 2016 TV tab.2'!K32,2),"")</f>
        <v>0</v>
      </c>
      <c r="L32" s="83">
        <f>IF(ISNUMBER('Tabulka č. 2'!L32-'KN 2016 TV tab.2'!L32),ROUND('Tabulka č. 2'!L32-'KN 2016 TV tab.2'!L32,2),"")</f>
        <v>0</v>
      </c>
      <c r="M32" s="83">
        <f>IF(ISNUMBER('Tabulka č. 2'!M32-'KN 2016 TV tab.2'!M32),ROUND('Tabulka č. 2'!M32-'KN 2016 TV tab.2'!M32,2),"")</f>
        <v>0</v>
      </c>
      <c r="N32" s="83">
        <f>IF(ISNUMBER('Tabulka č. 2'!N32-'KN 2016 TV tab.2'!N32),ROUND('Tabulka č. 2'!N32-'KN 2016 TV tab.2'!N32,2),"")</f>
        <v>0</v>
      </c>
      <c r="O32" s="85">
        <f>IF(ISNUMBER('Tabulka č. 2'!O32-'KN 2016 TV tab.2'!O32),ROUND('Tabulka č. 2'!O32-'KN 2016 TV tab.2'!O32,2),"")</f>
        <v>0</v>
      </c>
      <c r="P32" s="48">
        <f t="shared" si="3"/>
        <v>0.26</v>
      </c>
    </row>
    <row r="33" spans="1:16" s="39" customFormat="1" ht="15.75" thickBot="1" x14ac:dyDescent="0.3">
      <c r="A33" s="44" t="s">
        <v>28</v>
      </c>
      <c r="B33" s="89">
        <f>IF(ISNUMBER('Tabulka č. 2'!B33-'KN 2016 TV tab.2'!B33),ROUND('Tabulka č. 2'!B33-'KN 2016 TV tab.2'!B33,0),"")</f>
        <v>1000</v>
      </c>
      <c r="C33" s="89">
        <f>IF(ISNUMBER('Tabulka č. 2'!C33-'KN 2016 TV tab.2'!C33),ROUND('Tabulka č. 2'!C33-'KN 2016 TV tab.2'!C33,0),"")</f>
        <v>1024</v>
      </c>
      <c r="D33" s="89">
        <f>IF(ISNUMBER('Tabulka č. 2'!D33-'KN 2016 TV tab.2'!D33),ROUND('Tabulka č. 2'!D33-'KN 2016 TV tab.2'!D33,0),"")</f>
        <v>777</v>
      </c>
      <c r="E33" s="89">
        <f>IF(ISNUMBER('Tabulka č. 2'!E33-'KN 2016 TV tab.2'!E33),ROUND('Tabulka č. 2'!E33-'KN 2016 TV tab.2'!E33,0),"")</f>
        <v>1232</v>
      </c>
      <c r="F33" s="89">
        <f>IF(ISNUMBER('Tabulka č. 2'!F33-'KN 2016 TV tab.2'!F33),ROUND('Tabulka č. 2'!F33-'KN 2016 TV tab.2'!F33,0),"")</f>
        <v>750</v>
      </c>
      <c r="G33" s="89">
        <f>IF(ISNUMBER('Tabulka č. 2'!G33-'KN 2016 TV tab.2'!G33),ROUND('Tabulka č. 2'!G33-'KN 2016 TV tab.2'!G33,0),"")</f>
        <v>754</v>
      </c>
      <c r="H33" s="89">
        <f>IF(ISNUMBER('Tabulka č. 2'!H33-'KN 2016 TV tab.2'!H33),ROUND('Tabulka č. 2'!H33-'KN 2016 TV tab.2'!H33,0),"")</f>
        <v>960</v>
      </c>
      <c r="I33" s="89">
        <f>IF(ISNUMBER('Tabulka č. 2'!I33-'KN 2016 TV tab.2'!I33),ROUND('Tabulka č. 2'!I33-'KN 2016 TV tab.2'!I33,0),"")</f>
        <v>771</v>
      </c>
      <c r="J33" s="89">
        <f>IF(ISNUMBER('Tabulka č. 2'!J33-'KN 2016 TV tab.2'!J33),ROUND('Tabulka č. 2'!J33-'KN 2016 TV tab.2'!J33,0),"")</f>
        <v>695</v>
      </c>
      <c r="K33" s="89">
        <f>IF(ISNUMBER('Tabulka č. 2'!K33-'KN 2016 TV tab.2'!K33),ROUND('Tabulka č. 2'!K33-'KN 2016 TV tab.2'!K33,0),"")</f>
        <v>753</v>
      </c>
      <c r="L33" s="90">
        <f>IF(ISNUMBER('Tabulka č. 2'!L33-'KN 2016 TV tab.2'!L33),ROUND('Tabulka č. 2'!L33-'KN 2016 TV tab.2'!L33,0),"")</f>
        <v>688</v>
      </c>
      <c r="M33" s="89">
        <f>IF(ISNUMBER('Tabulka č. 2'!M33-'KN 2016 TV tab.2'!M33),ROUND('Tabulka č. 2'!M33-'KN 2016 TV tab.2'!M33,0),"")</f>
        <v>788</v>
      </c>
      <c r="N33" s="89">
        <f>IF(ISNUMBER('Tabulka č. 2'!N33-'KN 2016 TV tab.2'!N33),ROUND('Tabulka č. 2'!N33-'KN 2016 TV tab.2'!N33,0),"")</f>
        <v>799</v>
      </c>
      <c r="O33" s="91">
        <f>IF(ISNUMBER('Tabulka č. 2'!O33-'KN 2016 TV tab.2'!O33),ROUND('Tabulka č. 2'!O33-'KN 2016 TV tab.2'!O33,0),"")</f>
        <v>850</v>
      </c>
      <c r="P33" s="50">
        <f t="shared" si="3"/>
        <v>845.78571428571433</v>
      </c>
    </row>
    <row r="34" spans="1:16" s="41" customFormat="1" ht="19.5" thickBot="1" x14ac:dyDescent="0.35">
      <c r="A34" s="98" t="str">
        <f>'KN 2017'!A15</f>
        <v>26-51-H/01 Elektrikář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51</v>
      </c>
      <c r="B35" s="79">
        <f>IF(ISNUMBER('Tabulka č. 2'!B35-'KN 2016 TV tab.2'!B35),ROUND('Tabulka č. 2'!B35-'KN 2016 TV tab.2'!B35,0),"")</f>
        <v>1616</v>
      </c>
      <c r="C35" s="79">
        <f>IF(ISNUMBER('Tabulka č. 2'!C35-'KN 2016 TV tab.2'!C35),ROUND('Tabulka č. 2'!C35-'KN 2016 TV tab.2'!C35,0),"")</f>
        <v>1575</v>
      </c>
      <c r="D35" s="79">
        <f>IF(ISNUMBER('Tabulka č. 2'!D35-'KN 2016 TV tab.2'!D35),ROUND('Tabulka č. 2'!D35-'KN 2016 TV tab.2'!D35,0),"")</f>
        <v>1465</v>
      </c>
      <c r="E35" s="79">
        <f>IF(ISNUMBER('Tabulka č. 2'!E35-'KN 2016 TV tab.2'!E35),ROUND('Tabulka č. 2'!E35-'KN 2016 TV tab.2'!E35,0),"")</f>
        <v>1852</v>
      </c>
      <c r="F35" s="79">
        <f>IF(ISNUMBER('Tabulka č. 2'!F35-'KN 2016 TV tab.2'!F35),ROUND('Tabulka č. 2'!F35-'KN 2016 TV tab.2'!F35,0),"")</f>
        <v>787</v>
      </c>
      <c r="G35" s="79">
        <f>IF(ISNUMBER('Tabulka č. 2'!G35-'KN 2016 TV tab.2'!G35),ROUND('Tabulka č. 2'!G35-'KN 2016 TV tab.2'!G35,0),"")</f>
        <v>1249</v>
      </c>
      <c r="H35" s="79">
        <f>IF(ISNUMBER('Tabulka č. 2'!H35-'KN 2016 TV tab.2'!H35),ROUND('Tabulka č. 2'!H35-'KN 2016 TV tab.2'!H35,0),"")</f>
        <v>3360</v>
      </c>
      <c r="I35" s="79">
        <f>IF(ISNUMBER('Tabulka č. 2'!I35-'KN 2016 TV tab.2'!I35),ROUND('Tabulka č. 2'!I35-'KN 2016 TV tab.2'!I35,0),"")</f>
        <v>1381</v>
      </c>
      <c r="J35" s="79">
        <f>IF(ISNUMBER('Tabulka č. 2'!J35-'KN 2016 TV tab.2'!J35),ROUND('Tabulka č. 2'!J35-'KN 2016 TV tab.2'!J35,0),"")</f>
        <v>1226</v>
      </c>
      <c r="K35" s="79">
        <f>IF(ISNUMBER('Tabulka č. 2'!K35-'KN 2016 TV tab.2'!K35),ROUND('Tabulka č. 2'!K35-'KN 2016 TV tab.2'!K35,0),"")</f>
        <v>1410</v>
      </c>
      <c r="L35" s="79">
        <f>IF(ISNUMBER('Tabulka č. 2'!L35-'KN 2016 TV tab.2'!L35),ROUND('Tabulka č. 2'!L35-'KN 2016 TV tab.2'!L35,0),"")</f>
        <v>892</v>
      </c>
      <c r="M35" s="79">
        <f>IF(ISNUMBER('Tabulka č. 2'!M35-'KN 2016 TV tab.2'!M35),ROUND('Tabulka č. 2'!M35-'KN 2016 TV tab.2'!M35,0),"")</f>
        <v>1607</v>
      </c>
      <c r="N35" s="79">
        <f>IF(ISNUMBER('Tabulka č. 2'!N35-'KN 2016 TV tab.2'!N35),ROUND('Tabulka č. 2'!N35-'KN 2016 TV tab.2'!N35,0),"")</f>
        <v>2565</v>
      </c>
      <c r="O35" s="80">
        <f>IF(ISNUMBER('Tabulka č. 2'!O35-'KN 2016 TV tab.2'!O35),ROUND('Tabulka č. 2'!O35-'KN 2016 TV tab.2'!O35,0),"")</f>
        <v>1555</v>
      </c>
      <c r="P35" s="46">
        <f>IF(ISNUMBER(AVERAGE(B35:O35)),AVERAGE(B35:O35),"")</f>
        <v>1610</v>
      </c>
    </row>
    <row r="36" spans="1:16" s="39" customFormat="1" x14ac:dyDescent="0.25">
      <c r="A36" s="42" t="s">
        <v>52</v>
      </c>
      <c r="B36" s="81">
        <f>IF(ISNUMBER('Tabulka č. 2'!B36-'KN 2016 TV tab.2'!B36),ROUND('Tabulka č. 2'!B36-'KN 2016 TV tab.2'!B36,0),"")</f>
        <v>0</v>
      </c>
      <c r="C36" s="81">
        <f>IF(ISNUMBER('Tabulka č. 2'!C36-'KN 2016 TV tab.2'!C36),ROUND('Tabulka č. 2'!C36-'KN 2016 TV tab.2'!C36,0),"")</f>
        <v>0</v>
      </c>
      <c r="D36" s="81">
        <f>IF(ISNUMBER('Tabulka č. 2'!D36-'KN 2016 TV tab.2'!D36),ROUND('Tabulka č. 2'!D36-'KN 2016 TV tab.2'!D36,0),"")</f>
        <v>-15</v>
      </c>
      <c r="E36" s="81">
        <f>IF(ISNUMBER('Tabulka č. 2'!E36-'KN 2016 TV tab.2'!E36),ROUND('Tabulka č. 2'!E36-'KN 2016 TV tab.2'!E36,0),"")</f>
        <v>0</v>
      </c>
      <c r="F36" s="81">
        <f>IF(ISNUMBER('Tabulka č. 2'!F36-'KN 2016 TV tab.2'!F36),ROUND('Tabulka č. 2'!F36-'KN 2016 TV tab.2'!F36,0),"")</f>
        <v>0</v>
      </c>
      <c r="G36" s="81">
        <f>IF(ISNUMBER('Tabulka č. 2'!G36-'KN 2016 TV tab.2'!G36),ROUND('Tabulka č. 2'!G36-'KN 2016 TV tab.2'!G36,0),"")</f>
        <v>5</v>
      </c>
      <c r="H36" s="81">
        <f>IF(ISNUMBER('Tabulka č. 2'!H36-'KN 2016 TV tab.2'!H36),ROUND('Tabulka č. 2'!H36-'KN 2016 TV tab.2'!H36,0),"")</f>
        <v>0</v>
      </c>
      <c r="I36" s="81">
        <f>IF(ISNUMBER('Tabulka č. 2'!I36-'KN 2016 TV tab.2'!I36),ROUND('Tabulka č. 2'!I36-'KN 2016 TV tab.2'!I36,0),"")</f>
        <v>1</v>
      </c>
      <c r="J36" s="81">
        <f>IF(ISNUMBER('Tabulka č. 2'!J36-'KN 2016 TV tab.2'!J36),ROUND('Tabulka č. 2'!J36-'KN 2016 TV tab.2'!J36,0),"")</f>
        <v>-10</v>
      </c>
      <c r="K36" s="81">
        <f>IF(ISNUMBER('Tabulka č. 2'!K36-'KN 2016 TV tab.2'!K36),ROUND('Tabulka č. 2'!K36-'KN 2016 TV tab.2'!K36,0),"")</f>
        <v>-2</v>
      </c>
      <c r="L36" s="81">
        <f>IF(ISNUMBER('Tabulka č. 2'!L36-'KN 2016 TV tab.2'!L36),ROUND('Tabulka č. 2'!L36-'KN 2016 TV tab.2'!L36,0),"")</f>
        <v>-9</v>
      </c>
      <c r="M36" s="81">
        <f>IF(ISNUMBER('Tabulka č. 2'!M36-'KN 2016 TV tab.2'!M36),ROUND('Tabulka č. 2'!M36-'KN 2016 TV tab.2'!M36,0),"")</f>
        <v>0</v>
      </c>
      <c r="N36" s="81">
        <f>IF(ISNUMBER('Tabulka č. 2'!N36-'KN 2016 TV tab.2'!N36),ROUND('Tabulka č. 2'!N36-'KN 2016 TV tab.2'!N36,0),"")</f>
        <v>-8</v>
      </c>
      <c r="O36" s="82">
        <f>IF(ISNUMBER('Tabulka č. 2'!O36-'KN 2016 TV tab.2'!O36),ROUND('Tabulka č. 2'!O36-'KN 2016 TV tab.2'!O36,0),"")</f>
        <v>0</v>
      </c>
      <c r="P36" s="47">
        <f t="shared" ref="P36:P40" si="4">IF(ISNUMBER(AVERAGE(B36:O36)),AVERAGE(B36:O36),"")</f>
        <v>-2.7142857142857144</v>
      </c>
    </row>
    <row r="37" spans="1:16" x14ac:dyDescent="0.25">
      <c r="A37" s="43" t="s">
        <v>25</v>
      </c>
      <c r="B37" s="83">
        <f>IF(ISNUMBER('Tabulka č. 2'!B37-'KN 2016 TV tab.2'!B37),ROUND('Tabulka č. 2'!B37-'KN 2016 TV tab.2'!B37,2),"")</f>
        <v>0</v>
      </c>
      <c r="C37" s="83">
        <f>IF(ISNUMBER('Tabulka č. 2'!C37-'KN 2016 TV tab.2'!C37),ROUND('Tabulka č. 2'!C37-'KN 2016 TV tab.2'!C37,2),"")</f>
        <v>0.1</v>
      </c>
      <c r="D37" s="83">
        <f>IF(ISNUMBER('Tabulka č. 2'!D37-'KN 2016 TV tab.2'!D37),ROUND('Tabulka č. 2'!D37-'KN 2016 TV tab.2'!D37,2),"")</f>
        <v>0</v>
      </c>
      <c r="E37" s="83">
        <f>IF(ISNUMBER('Tabulka č. 2'!E37-'KN 2016 TV tab.2'!E37),ROUND('Tabulka č. 2'!E37-'KN 2016 TV tab.2'!E37,2),"")</f>
        <v>0</v>
      </c>
      <c r="F37" s="83">
        <f>IF(ISNUMBER('Tabulka č. 2'!F37-'KN 2016 TV tab.2'!F37),ROUND('Tabulka č. 2'!F37-'KN 2016 TV tab.2'!F37,2),"")</f>
        <v>-0.12</v>
      </c>
      <c r="G37" s="84">
        <f>IF(ISNUMBER('Tabulka č. 2'!G37-'KN 2016 TV tab.2'!G37),ROUND('Tabulka č. 2'!G37-'KN 2016 TV tab.2'!G37,2),"")</f>
        <v>0</v>
      </c>
      <c r="H37" s="83">
        <f>IF(ISNUMBER('Tabulka č. 2'!H37-'KN 2016 TV tab.2'!H37),ROUND('Tabulka č. 2'!H37-'KN 2016 TV tab.2'!H37,2),"")</f>
        <v>-2.02</v>
      </c>
      <c r="I37" s="83">
        <f>IF(ISNUMBER('Tabulka č. 2'!I37-'KN 2016 TV tab.2'!I37),ROUND('Tabulka č. 2'!I37-'KN 2016 TV tab.2'!I37,2),"")</f>
        <v>0</v>
      </c>
      <c r="J37" s="83">
        <f>IF(ISNUMBER('Tabulka č. 2'!J37-'KN 2016 TV tab.2'!J37),ROUND('Tabulka č. 2'!J37-'KN 2016 TV tab.2'!J37,2),"")</f>
        <v>0</v>
      </c>
      <c r="K37" s="83">
        <f>IF(ISNUMBER('Tabulka č. 2'!K37-'KN 2016 TV tab.2'!K37),ROUND('Tabulka č. 2'!K37-'KN 2016 TV tab.2'!K37,2),"")</f>
        <v>0</v>
      </c>
      <c r="L37" s="83">
        <f>IF(ISNUMBER('Tabulka č. 2'!L37-'KN 2016 TV tab.2'!L37),ROUND('Tabulka č. 2'!L37-'KN 2016 TV tab.2'!L37,2),"")</f>
        <v>0.55000000000000004</v>
      </c>
      <c r="M37" s="83">
        <f>IF(ISNUMBER('Tabulka č. 2'!M37-'KN 2016 TV tab.2'!M37),ROUND('Tabulka č. 2'!M37-'KN 2016 TV tab.2'!M37,2),"")</f>
        <v>0</v>
      </c>
      <c r="N37" s="83">
        <f>IF(ISNUMBER('Tabulka č. 2'!N37-'KN 2016 TV tab.2'!N37),ROUND('Tabulka č. 2'!N37-'KN 2016 TV tab.2'!N37,2),"")</f>
        <v>-3</v>
      </c>
      <c r="O37" s="85">
        <f>IF(ISNUMBER('Tabulka č. 2'!O37-'KN 2016 TV tab.2'!O37),ROUND('Tabulka č. 2'!O37-'KN 2016 TV tab.2'!O37,2),"")</f>
        <v>0</v>
      </c>
      <c r="P37" s="48">
        <f t="shared" si="4"/>
        <v>-0.32071428571428573</v>
      </c>
    </row>
    <row r="38" spans="1:16" s="39" customFormat="1" x14ac:dyDescent="0.25">
      <c r="A38" s="42" t="s">
        <v>26</v>
      </c>
      <c r="B38" s="86">
        <f>IF(ISNUMBER('Tabulka č. 2'!B38-'KN 2016 TV tab.2'!B38),ROUND('Tabulka č. 2'!B38-'KN 2016 TV tab.2'!B38,0),"")</f>
        <v>2430</v>
      </c>
      <c r="C38" s="86">
        <f>IF(ISNUMBER('Tabulka č. 2'!C38-'KN 2016 TV tab.2'!C38),ROUND('Tabulka č. 2'!C38-'KN 2016 TV tab.2'!C38,0),"")</f>
        <v>2433</v>
      </c>
      <c r="D38" s="86">
        <f>IF(ISNUMBER('Tabulka č. 2'!D38-'KN 2016 TV tab.2'!D38),ROUND('Tabulka č. 2'!D38-'KN 2016 TV tab.2'!D38,0),"")</f>
        <v>2202</v>
      </c>
      <c r="E38" s="86">
        <f>IF(ISNUMBER('Tabulka č. 2'!E38-'KN 2016 TV tab.2'!E38),ROUND('Tabulka č. 2'!E38-'KN 2016 TV tab.2'!E38,0),"")</f>
        <v>2570</v>
      </c>
      <c r="F38" s="86">
        <f>IF(ISNUMBER('Tabulka č. 2'!F38-'KN 2016 TV tab.2'!F38),ROUND('Tabulka č. 2'!F38-'KN 2016 TV tab.2'!F38,0),"")</f>
        <v>2000</v>
      </c>
      <c r="G38" s="86">
        <f>IF(ISNUMBER('Tabulka č. 2'!G38-'KN 2016 TV tab.2'!G38),ROUND('Tabulka č. 2'!G38-'KN 2016 TV tab.2'!G38,0),"")</f>
        <v>1887</v>
      </c>
      <c r="H38" s="86">
        <f>IF(ISNUMBER('Tabulka č. 2'!H38-'KN 2016 TV tab.2'!H38),ROUND('Tabulka č. 2'!H38-'KN 2016 TV tab.2'!H38,0),"")</f>
        <v>2280</v>
      </c>
      <c r="I38" s="86">
        <f>IF(ISNUMBER('Tabulka č. 2'!I38-'KN 2016 TV tab.2'!I38),ROUND('Tabulka č. 2'!I38-'KN 2016 TV tab.2'!I38,0),"")</f>
        <v>1841</v>
      </c>
      <c r="J38" s="86">
        <f>IF(ISNUMBER('Tabulka č. 2'!J38-'KN 2016 TV tab.2'!J38),ROUND('Tabulka č. 2'!J38-'KN 2016 TV tab.2'!J38,0),"")</f>
        <v>1656</v>
      </c>
      <c r="K38" s="86">
        <f>IF(ISNUMBER('Tabulka č. 2'!K38-'KN 2016 TV tab.2'!K38),ROUND('Tabulka č. 2'!K38-'KN 2016 TV tab.2'!K38,0),"")</f>
        <v>2097</v>
      </c>
      <c r="L38" s="87">
        <f>IF(ISNUMBER('Tabulka č. 2'!L38-'KN 2016 TV tab.2'!L38),ROUND('Tabulka č. 2'!L38-'KN 2016 TV tab.2'!L38,0),"")</f>
        <v>2083</v>
      </c>
      <c r="M38" s="86">
        <f>IF(ISNUMBER('Tabulka č. 2'!M38-'KN 2016 TV tab.2'!M38),ROUND('Tabulka č. 2'!M38-'KN 2016 TV tab.2'!M38,0),"")</f>
        <v>2333</v>
      </c>
      <c r="N38" s="86">
        <f>IF(ISNUMBER('Tabulka č. 2'!N38-'KN 2016 TV tab.2'!N38),ROUND('Tabulka č. 2'!N38-'KN 2016 TV tab.2'!N38,0),"")</f>
        <v>2429</v>
      </c>
      <c r="O38" s="88">
        <f>IF(ISNUMBER('Tabulka č. 2'!O38-'KN 2016 TV tab.2'!O38),ROUND('Tabulka č. 2'!O38-'KN 2016 TV tab.2'!O38,0),"")</f>
        <v>2270</v>
      </c>
      <c r="P38" s="49">
        <f t="shared" si="4"/>
        <v>2179.3571428571427</v>
      </c>
    </row>
    <row r="39" spans="1:16" x14ac:dyDescent="0.25">
      <c r="A39" s="43" t="s">
        <v>27</v>
      </c>
      <c r="B39" s="83">
        <f>IF(ISNUMBER('Tabulka č. 2'!B39-'KN 2016 TV tab.2'!B39),ROUND('Tabulka č. 2'!B39-'KN 2016 TV tab.2'!B39,2),"")</f>
        <v>0</v>
      </c>
      <c r="C39" s="83">
        <f>IF(ISNUMBER('Tabulka č. 2'!C39-'KN 2016 TV tab.2'!C39),ROUND('Tabulka č. 2'!C39-'KN 2016 TV tab.2'!C39,2),"")</f>
        <v>0</v>
      </c>
      <c r="D39" s="83">
        <f>IF(ISNUMBER('Tabulka č. 2'!D39-'KN 2016 TV tab.2'!D39),ROUND('Tabulka č. 2'!D39-'KN 2016 TV tab.2'!D39,2),"")</f>
        <v>0</v>
      </c>
      <c r="E39" s="83">
        <f>IF(ISNUMBER('Tabulka č. 2'!E39-'KN 2016 TV tab.2'!E39),ROUND('Tabulka č. 2'!E39-'KN 2016 TV tab.2'!E39,2),"")</f>
        <v>0</v>
      </c>
      <c r="F39" s="83">
        <f>IF(ISNUMBER('Tabulka č. 2'!F39-'KN 2016 TV tab.2'!F39),ROUND('Tabulka č. 2'!F39-'KN 2016 TV tab.2'!F39,2),"")</f>
        <v>8.59</v>
      </c>
      <c r="G39" s="84">
        <f>IF(ISNUMBER('Tabulka č. 2'!G39-'KN 2016 TV tab.2'!G39),ROUND('Tabulka č. 2'!G39-'KN 2016 TV tab.2'!G39,2),"")</f>
        <v>0</v>
      </c>
      <c r="H39" s="83">
        <f>IF(ISNUMBER('Tabulka č. 2'!H39-'KN 2016 TV tab.2'!H39),ROUND('Tabulka č. 2'!H39-'KN 2016 TV tab.2'!H39,2),"")</f>
        <v>-0.65</v>
      </c>
      <c r="I39" s="83">
        <f>IF(ISNUMBER('Tabulka č. 2'!I39-'KN 2016 TV tab.2'!I39),ROUND('Tabulka č. 2'!I39-'KN 2016 TV tab.2'!I39,2),"")</f>
        <v>0</v>
      </c>
      <c r="J39" s="83">
        <f>IF(ISNUMBER('Tabulka č. 2'!J39-'KN 2016 TV tab.2'!J39),ROUND('Tabulka č. 2'!J39-'KN 2016 TV tab.2'!J39,2),"")</f>
        <v>0</v>
      </c>
      <c r="K39" s="83">
        <f>IF(ISNUMBER('Tabulka č. 2'!K39-'KN 2016 TV tab.2'!K39),ROUND('Tabulka č. 2'!K39-'KN 2016 TV tab.2'!K39,2),"")</f>
        <v>0</v>
      </c>
      <c r="L39" s="83">
        <f>IF(ISNUMBER('Tabulka č. 2'!L39-'KN 2016 TV tab.2'!L39),ROUND('Tabulka č. 2'!L39-'KN 2016 TV tab.2'!L39,2),"")</f>
        <v>0</v>
      </c>
      <c r="M39" s="83">
        <f>IF(ISNUMBER('Tabulka č. 2'!M39-'KN 2016 TV tab.2'!M39),ROUND('Tabulka č. 2'!M39-'KN 2016 TV tab.2'!M39,2),"")</f>
        <v>0</v>
      </c>
      <c r="N39" s="83">
        <f>IF(ISNUMBER('Tabulka č. 2'!N39-'KN 2016 TV tab.2'!N39),ROUND('Tabulka č. 2'!N39-'KN 2016 TV tab.2'!N39,2),"")</f>
        <v>0</v>
      </c>
      <c r="O39" s="85">
        <f>IF(ISNUMBER('Tabulka č. 2'!O39-'KN 2016 TV tab.2'!O39),ROUND('Tabulka č. 2'!O39-'KN 2016 TV tab.2'!O39,2),"")</f>
        <v>0</v>
      </c>
      <c r="P39" s="48">
        <f t="shared" si="4"/>
        <v>0.56714285714285706</v>
      </c>
    </row>
    <row r="40" spans="1:16" s="39" customFormat="1" ht="15.75" thickBot="1" x14ac:dyDescent="0.3">
      <c r="A40" s="44" t="s">
        <v>28</v>
      </c>
      <c r="B40" s="89">
        <f>IF(ISNUMBER('Tabulka č. 2'!B40-'KN 2016 TV tab.2'!B40),ROUND('Tabulka č. 2'!B40-'KN 2016 TV tab.2'!B40,0),"")</f>
        <v>1000</v>
      </c>
      <c r="C40" s="89">
        <f>IF(ISNUMBER('Tabulka č. 2'!C40-'KN 2016 TV tab.2'!C40),ROUND('Tabulka č. 2'!C40-'KN 2016 TV tab.2'!C40,0),"")</f>
        <v>1024</v>
      </c>
      <c r="D40" s="89">
        <f>IF(ISNUMBER('Tabulka č. 2'!D40-'KN 2016 TV tab.2'!D40),ROUND('Tabulka č. 2'!D40-'KN 2016 TV tab.2'!D40,0),"")</f>
        <v>777</v>
      </c>
      <c r="E40" s="89">
        <f>IF(ISNUMBER('Tabulka č. 2'!E40-'KN 2016 TV tab.2'!E40),ROUND('Tabulka č. 2'!E40-'KN 2016 TV tab.2'!E40,0),"")</f>
        <v>1232</v>
      </c>
      <c r="F40" s="89">
        <f>IF(ISNUMBER('Tabulka č. 2'!F40-'KN 2016 TV tab.2'!F40),ROUND('Tabulka č. 2'!F40-'KN 2016 TV tab.2'!F40,0),"")</f>
        <v>750</v>
      </c>
      <c r="G40" s="89">
        <f>IF(ISNUMBER('Tabulka č. 2'!G40-'KN 2016 TV tab.2'!G40),ROUND('Tabulka č. 2'!G40-'KN 2016 TV tab.2'!G40,0),"")</f>
        <v>754</v>
      </c>
      <c r="H40" s="89">
        <f>IF(ISNUMBER('Tabulka č. 2'!H40-'KN 2016 TV tab.2'!H40),ROUND('Tabulka č. 2'!H40-'KN 2016 TV tab.2'!H40,0),"")</f>
        <v>960</v>
      </c>
      <c r="I40" s="89">
        <f>IF(ISNUMBER('Tabulka č. 2'!I40-'KN 2016 TV tab.2'!I40),ROUND('Tabulka č. 2'!I40-'KN 2016 TV tab.2'!I40,0),"")</f>
        <v>771</v>
      </c>
      <c r="J40" s="89">
        <f>IF(ISNUMBER('Tabulka č. 2'!J40-'KN 2016 TV tab.2'!J40),ROUND('Tabulka č. 2'!J40-'KN 2016 TV tab.2'!J40,0),"")</f>
        <v>695</v>
      </c>
      <c r="K40" s="89">
        <f>IF(ISNUMBER('Tabulka č. 2'!K40-'KN 2016 TV tab.2'!K40),ROUND('Tabulka č. 2'!K40-'KN 2016 TV tab.2'!K40,0),"")</f>
        <v>753</v>
      </c>
      <c r="L40" s="90">
        <f>IF(ISNUMBER('Tabulka č. 2'!L40-'KN 2016 TV tab.2'!L40),ROUND('Tabulka č. 2'!L40-'KN 2016 TV tab.2'!L40,0),"")</f>
        <v>688</v>
      </c>
      <c r="M40" s="89">
        <f>IF(ISNUMBER('Tabulka č. 2'!M40-'KN 2016 TV tab.2'!M40),ROUND('Tabulka č. 2'!M40-'KN 2016 TV tab.2'!M40,0),"")</f>
        <v>788</v>
      </c>
      <c r="N40" s="89">
        <f>IF(ISNUMBER('Tabulka č. 2'!N40-'KN 2016 TV tab.2'!N40),ROUND('Tabulka č. 2'!N40-'KN 2016 TV tab.2'!N40,0),"")</f>
        <v>799</v>
      </c>
      <c r="O40" s="91">
        <f>IF(ISNUMBER('Tabulka č. 2'!O40-'KN 2016 TV tab.2'!O40),ROUND('Tabulka č. 2'!O40-'KN 2016 TV tab.2'!O40,0),"")</f>
        <v>850</v>
      </c>
      <c r="P40" s="50">
        <f t="shared" si="4"/>
        <v>845.78571428571433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B7" sqref="B7"/>
    </sheetView>
  </sheetViews>
  <sheetFormatPr defaultRowHeight="15" x14ac:dyDescent="0.25"/>
  <cols>
    <col min="1" max="1" width="18.42578125" style="45" customWidth="1"/>
    <col min="2" max="16" width="7.140625" style="1" customWidth="1"/>
    <col min="17" max="16384" width="9.140625" style="1"/>
  </cols>
  <sheetData>
    <row r="1" spans="1:31" ht="21" x14ac:dyDescent="0.35">
      <c r="A1" s="96" t="str">
        <f>'Tabulka č. 7'!A1:P1</f>
        <v>Porovnání krajských normativů a ukazatelů pro stanovení krajských normativů v letech 2016 a 2017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8" t="str">
        <f>'Tabulka č. 7'!A4</f>
        <v>změna roku 2017 oproti roku 2016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tr">
        <f>'KN 2017'!A16</f>
        <v>66-51-H/01 Prodavač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51</v>
      </c>
      <c r="B7" s="79">
        <f>IF(ISNUMBER('Tabulka č. 3'!B7-'KN 2016 TV tab.3'!B7),ROUND('Tabulka č. 3'!B7-'KN 2016 TV tab.3'!B7,0),"")</f>
        <v>1328</v>
      </c>
      <c r="C7" s="79">
        <f>IF(ISNUMBER('Tabulka č. 3'!C7-'KN 2016 TV tab.3'!C7),ROUND('Tabulka č. 3'!C7-'KN 2016 TV tab.3'!C7,0),"")</f>
        <v>1496</v>
      </c>
      <c r="D7" s="79">
        <f>IF(ISNUMBER('Tabulka č. 3'!D7-'KN 2016 TV tab.3'!D7),ROUND('Tabulka č. 3'!D7-'KN 2016 TV tab.3'!D7,0),"")</f>
        <v>1323</v>
      </c>
      <c r="E7" s="79">
        <f>IF(ISNUMBER('Tabulka č. 3'!E7-'KN 2016 TV tab.3'!E7),ROUND('Tabulka č. 3'!E7-'KN 2016 TV tab.3'!E7,0),"")</f>
        <v>1432</v>
      </c>
      <c r="F7" s="79">
        <f>IF(ISNUMBER('Tabulka č. 3'!F7-'KN 2016 TV tab.3'!F7),ROUND('Tabulka č. 3'!F7-'KN 2016 TV tab.3'!F7,0),"")</f>
        <v>462</v>
      </c>
      <c r="G7" s="79">
        <f>IF(ISNUMBER('Tabulka č. 3'!G7-'KN 2016 TV tab.3'!G7),ROUND('Tabulka č. 3'!G7-'KN 2016 TV tab.3'!G7,0),"")</f>
        <v>1137</v>
      </c>
      <c r="H7" s="79">
        <f>IF(ISNUMBER('Tabulka č. 3'!H7-'KN 2016 TV tab.3'!H7),ROUND('Tabulka č. 3'!H7-'KN 2016 TV tab.3'!H7,0),"")</f>
        <v>4801</v>
      </c>
      <c r="I7" s="79">
        <f>IF(ISNUMBER('Tabulka č. 3'!I7-'KN 2016 TV tab.3'!I7),ROUND('Tabulka č. 3'!I7-'KN 2016 TV tab.3'!I7,0),"")</f>
        <v>1185</v>
      </c>
      <c r="J7" s="79">
        <f>IF(ISNUMBER('Tabulka č. 3'!J7-'KN 2016 TV tab.3'!J7),ROUND('Tabulka č. 3'!J7-'KN 2016 TV tab.3'!J7,0),"")</f>
        <v>1122</v>
      </c>
      <c r="K7" s="79">
        <f>IF(ISNUMBER('Tabulka č. 3'!K7-'KN 2016 TV tab.3'!K7),ROUND('Tabulka č. 3'!K7-'KN 2016 TV tab.3'!K7,0),"")</f>
        <v>1304</v>
      </c>
      <c r="L7" s="79">
        <f>IF(ISNUMBER('Tabulka č. 3'!L7-'KN 2016 TV tab.3'!L7),ROUND('Tabulka č. 3'!L7-'KN 2016 TV tab.3'!L7,0),"")</f>
        <v>1467</v>
      </c>
      <c r="M7" s="79">
        <f>IF(ISNUMBER('Tabulka č. 3'!M7-'KN 2016 TV tab.3'!M7),ROUND('Tabulka č. 3'!M7-'KN 2016 TV tab.3'!M7,0),"")</f>
        <v>1405</v>
      </c>
      <c r="N7" s="79">
        <f>IF(ISNUMBER('Tabulka č. 3'!N7-'KN 2016 TV tab.3'!N7),ROUND('Tabulka č. 3'!N7-'KN 2016 TV tab.3'!N7,0),"")</f>
        <v>1339</v>
      </c>
      <c r="O7" s="80">
        <f>IF(ISNUMBER('Tabulka č. 3'!O7-'KN 2016 TV tab.3'!O7),ROUND('Tabulka č. 3'!O7-'KN 2016 TV tab.3'!O7,0),"")</f>
        <v>1452</v>
      </c>
      <c r="P7" s="46">
        <f>IF(ISNUMBER(AVERAGE(B7:O7)),AVERAGE(B7:O7),"")</f>
        <v>1518.0714285714287</v>
      </c>
    </row>
    <row r="8" spans="1:31" s="39" customFormat="1" x14ac:dyDescent="0.25">
      <c r="A8" s="42" t="s">
        <v>52</v>
      </c>
      <c r="B8" s="81">
        <f>IF(ISNUMBER('Tabulka č. 3'!B8-'KN 2016 TV tab.3'!B8),ROUND('Tabulka č. 3'!B8-'KN 2016 TV tab.3'!B8,0),"")</f>
        <v>0</v>
      </c>
      <c r="C8" s="81">
        <f>IF(ISNUMBER('Tabulka č. 3'!C8-'KN 2016 TV tab.3'!C8),ROUND('Tabulka č. 3'!C8-'KN 2016 TV tab.3'!C8,0),"")</f>
        <v>0</v>
      </c>
      <c r="D8" s="81">
        <f>IF(ISNUMBER('Tabulka č. 3'!D8-'KN 2016 TV tab.3'!D8),ROUND('Tabulka č. 3'!D8-'KN 2016 TV tab.3'!D8,0),"")</f>
        <v>-15</v>
      </c>
      <c r="E8" s="81">
        <f>IF(ISNUMBER('Tabulka č. 3'!E8-'KN 2016 TV tab.3'!E8),ROUND('Tabulka č. 3'!E8-'KN 2016 TV tab.3'!E8,0),"")</f>
        <v>0</v>
      </c>
      <c r="F8" s="81">
        <f>IF(ISNUMBER('Tabulka č. 3'!F8-'KN 2016 TV tab.3'!F8),ROUND('Tabulka č. 3'!F8-'KN 2016 TV tab.3'!F8,0),"")</f>
        <v>0</v>
      </c>
      <c r="G8" s="81">
        <f>IF(ISNUMBER('Tabulka č. 3'!G8-'KN 2016 TV tab.3'!G8),ROUND('Tabulka č. 3'!G8-'KN 2016 TV tab.3'!G8,0),"")</f>
        <v>5</v>
      </c>
      <c r="H8" s="81">
        <f>IF(ISNUMBER('Tabulka č. 3'!H8-'KN 2016 TV tab.3'!H8),ROUND('Tabulka č. 3'!H8-'KN 2016 TV tab.3'!H8,0),"")</f>
        <v>0</v>
      </c>
      <c r="I8" s="81">
        <f>IF(ISNUMBER('Tabulka č. 3'!I8-'KN 2016 TV tab.3'!I8),ROUND('Tabulka č. 3'!I8-'KN 2016 TV tab.3'!I8,0),"")</f>
        <v>1</v>
      </c>
      <c r="J8" s="81">
        <f>IF(ISNUMBER('Tabulka č. 3'!J8-'KN 2016 TV tab.3'!J8),ROUND('Tabulka č. 3'!J8-'KN 2016 TV tab.3'!J8,0),"")</f>
        <v>-9</v>
      </c>
      <c r="K8" s="81">
        <f>IF(ISNUMBER('Tabulka č. 3'!K8-'KN 2016 TV tab.3'!K8),ROUND('Tabulka č. 3'!K8-'KN 2016 TV tab.3'!K8,0),"")</f>
        <v>-2</v>
      </c>
      <c r="L8" s="81">
        <f>IF(ISNUMBER('Tabulka č. 3'!L8-'KN 2016 TV tab.3'!L8),ROUND('Tabulka č. 3'!L8-'KN 2016 TV tab.3'!L8,0),"")</f>
        <v>-9</v>
      </c>
      <c r="M8" s="81">
        <f>IF(ISNUMBER('Tabulka č. 3'!M8-'KN 2016 TV tab.3'!M8),ROUND('Tabulka č. 3'!M8-'KN 2016 TV tab.3'!M8,0),"")</f>
        <v>0</v>
      </c>
      <c r="N8" s="81">
        <f>IF(ISNUMBER('Tabulka č. 3'!N8-'KN 2016 TV tab.3'!N8),ROUND('Tabulka č. 3'!N8-'KN 2016 TV tab.3'!N8,0),"")</f>
        <v>-8</v>
      </c>
      <c r="O8" s="82">
        <f>IF(ISNUMBER('Tabulka č. 3'!O8-'KN 2016 TV tab.3'!O8),ROUND('Tabulka č. 3'!O8-'KN 2016 TV tab.3'!O8,0),"")</f>
        <v>0</v>
      </c>
      <c r="P8" s="47">
        <f t="shared" ref="P8:P12" si="0">IF(ISNUMBER(AVERAGE(B8:O8)),AVERAGE(B8:O8),"")</f>
        <v>-2.6428571428571428</v>
      </c>
    </row>
    <row r="9" spans="1:31" x14ac:dyDescent="0.25">
      <c r="A9" s="43" t="s">
        <v>25</v>
      </c>
      <c r="B9" s="83">
        <f>IF(ISNUMBER('Tabulka č. 3'!B9-'KN 2016 TV tab.3'!B9),ROUND('Tabulka č. 3'!B9-'KN 2016 TV tab.3'!B9,2),"")</f>
        <v>0</v>
      </c>
      <c r="C9" s="83">
        <f>IF(ISNUMBER('Tabulka č. 3'!C9-'KN 2016 TV tab.3'!C9),ROUND('Tabulka č. 3'!C9-'KN 2016 TV tab.3'!C9,2),"")</f>
        <v>0.11</v>
      </c>
      <c r="D9" s="83">
        <f>IF(ISNUMBER('Tabulka č. 3'!D9-'KN 2016 TV tab.3'!D9),ROUND('Tabulka č. 3'!D9-'KN 2016 TV tab.3'!D9,2),"")</f>
        <v>0</v>
      </c>
      <c r="E9" s="83">
        <f>IF(ISNUMBER('Tabulka č. 3'!E9-'KN 2016 TV tab.3'!E9),ROUND('Tabulka č. 3'!E9-'KN 2016 TV tab.3'!E9,2),"")</f>
        <v>0</v>
      </c>
      <c r="F9" s="83">
        <f>IF(ISNUMBER('Tabulka č. 3'!F9-'KN 2016 TV tab.3'!F9),ROUND('Tabulka č. 3'!F9-'KN 2016 TV tab.3'!F9,2),"")</f>
        <v>0.67</v>
      </c>
      <c r="G9" s="84">
        <f>IF(ISNUMBER('Tabulka č. 3'!G9-'KN 2016 TV tab.3'!G9),ROUND('Tabulka č. 3'!G9-'KN 2016 TV tab.3'!G9,2),"")</f>
        <v>0</v>
      </c>
      <c r="H9" s="83">
        <f>IF(ISNUMBER('Tabulka č. 3'!H9-'KN 2016 TV tab.3'!H9),ROUND('Tabulka č. 3'!H9-'KN 2016 TV tab.3'!H9,2),"")</f>
        <v>-5.19</v>
      </c>
      <c r="I9" s="83">
        <f>IF(ISNUMBER('Tabulka č. 3'!I9-'KN 2016 TV tab.3'!I9),ROUND('Tabulka č. 3'!I9-'KN 2016 TV tab.3'!I9,2),"")</f>
        <v>0</v>
      </c>
      <c r="J9" s="83">
        <f>IF(ISNUMBER('Tabulka č. 3'!J9-'KN 2016 TV tab.3'!J9),ROUND('Tabulka č. 3'!J9-'KN 2016 TV tab.3'!J9,2),"")</f>
        <v>0</v>
      </c>
      <c r="K9" s="83">
        <f>IF(ISNUMBER('Tabulka č. 3'!K9-'KN 2016 TV tab.3'!K9),ROUND('Tabulka č. 3'!K9-'KN 2016 TV tab.3'!K9,2),"")</f>
        <v>0</v>
      </c>
      <c r="L9" s="83">
        <f>IF(ISNUMBER('Tabulka č. 3'!L9-'KN 2016 TV tab.3'!L9),ROUND('Tabulka č. 3'!L9-'KN 2016 TV tab.3'!L9,2),"")</f>
        <v>-0.26</v>
      </c>
      <c r="M9" s="83">
        <f>IF(ISNUMBER('Tabulka č. 3'!M9-'KN 2016 TV tab.3'!M9),ROUND('Tabulka č. 3'!M9-'KN 2016 TV tab.3'!M9,2),"")</f>
        <v>0</v>
      </c>
      <c r="N9" s="83">
        <f>IF(ISNUMBER('Tabulka č. 3'!N9-'KN 2016 TV tab.3'!N9),ROUND('Tabulka č. 3'!N9-'KN 2016 TV tab.3'!N9,2),"")</f>
        <v>0</v>
      </c>
      <c r="O9" s="85">
        <f>IF(ISNUMBER('Tabulka č. 3'!O9-'KN 2016 TV tab.3'!O9),ROUND('Tabulka č. 3'!O9-'KN 2016 TV tab.3'!O9,2),"")</f>
        <v>0</v>
      </c>
      <c r="P9" s="48">
        <f t="shared" si="0"/>
        <v>-0.33357142857142857</v>
      </c>
    </row>
    <row r="10" spans="1:31" s="39" customFormat="1" x14ac:dyDescent="0.25">
      <c r="A10" s="42" t="s">
        <v>26</v>
      </c>
      <c r="B10" s="86">
        <f>IF(ISNUMBER('Tabulka č. 3'!B10-'KN 2016 TV tab.3'!B10),ROUND('Tabulka č. 3'!B10-'KN 2016 TV tab.3'!B10,0),"")</f>
        <v>2430</v>
      </c>
      <c r="C10" s="86">
        <f>IF(ISNUMBER('Tabulka č. 3'!C10-'KN 2016 TV tab.3'!C10),ROUND('Tabulka č. 3'!C10-'KN 2016 TV tab.3'!C10,0),"")</f>
        <v>2433</v>
      </c>
      <c r="D10" s="86">
        <f>IF(ISNUMBER('Tabulka č. 3'!D10-'KN 2016 TV tab.3'!D10),ROUND('Tabulka č. 3'!D10-'KN 2016 TV tab.3'!D10,0),"")</f>
        <v>2202</v>
      </c>
      <c r="E10" s="86">
        <f>IF(ISNUMBER('Tabulka č. 3'!E10-'KN 2016 TV tab.3'!E10),ROUND('Tabulka č. 3'!E10-'KN 2016 TV tab.3'!E10,0),"")</f>
        <v>2570</v>
      </c>
      <c r="F10" s="86">
        <f>IF(ISNUMBER('Tabulka č. 3'!F10-'KN 2016 TV tab.3'!F10),ROUND('Tabulka č. 3'!F10-'KN 2016 TV tab.3'!F10,0),"")</f>
        <v>2000</v>
      </c>
      <c r="G10" s="86">
        <f>IF(ISNUMBER('Tabulka č. 3'!G10-'KN 2016 TV tab.3'!G10),ROUND('Tabulka č. 3'!G10-'KN 2016 TV tab.3'!G10,0),"")</f>
        <v>1887</v>
      </c>
      <c r="H10" s="86">
        <f>IF(ISNUMBER('Tabulka č. 3'!H10-'KN 2016 TV tab.3'!H10),ROUND('Tabulka č. 3'!H10-'KN 2016 TV tab.3'!H10,0),"")</f>
        <v>2280</v>
      </c>
      <c r="I10" s="86">
        <f>IF(ISNUMBER('Tabulka č. 3'!I10-'KN 2016 TV tab.3'!I10),ROUND('Tabulka č. 3'!I10-'KN 2016 TV tab.3'!I10,0),"")</f>
        <v>1841</v>
      </c>
      <c r="J10" s="86">
        <f>IF(ISNUMBER('Tabulka č. 3'!J10-'KN 2016 TV tab.3'!J10),ROUND('Tabulka č. 3'!J10-'KN 2016 TV tab.3'!J10,0),"")</f>
        <v>1656</v>
      </c>
      <c r="K10" s="86">
        <f>IF(ISNUMBER('Tabulka č. 3'!K10-'KN 2016 TV tab.3'!K10),ROUND('Tabulka č. 3'!K10-'KN 2016 TV tab.3'!K10,0),"")</f>
        <v>2097</v>
      </c>
      <c r="L10" s="87">
        <f>IF(ISNUMBER('Tabulka č. 3'!L10-'KN 2016 TV tab.3'!L10),ROUND('Tabulka č. 3'!L10-'KN 2016 TV tab.3'!L10,0),"")</f>
        <v>2083</v>
      </c>
      <c r="M10" s="86">
        <f>IF(ISNUMBER('Tabulka č. 3'!M10-'KN 2016 TV tab.3'!M10),ROUND('Tabulka č. 3'!M10-'KN 2016 TV tab.3'!M10,0),"")</f>
        <v>2333</v>
      </c>
      <c r="N10" s="86">
        <f>IF(ISNUMBER('Tabulka č. 3'!N10-'KN 2016 TV tab.3'!N10),ROUND('Tabulka č. 3'!N10-'KN 2016 TV tab.3'!N10,0),"")</f>
        <v>2429</v>
      </c>
      <c r="O10" s="88">
        <f>IF(ISNUMBER('Tabulka č. 3'!O10-'KN 2016 TV tab.3'!O10),ROUND('Tabulka č. 3'!O10-'KN 2016 TV tab.3'!O10,0),"")</f>
        <v>2270</v>
      </c>
      <c r="P10" s="49">
        <f t="shared" si="0"/>
        <v>2179.3571428571427</v>
      </c>
    </row>
    <row r="11" spans="1:31" x14ac:dyDescent="0.25">
      <c r="A11" s="43" t="s">
        <v>27</v>
      </c>
      <c r="B11" s="83">
        <f>IF(ISNUMBER('Tabulka č. 3'!B11-'KN 2016 TV tab.3'!B11),ROUND('Tabulka č. 3'!B11-'KN 2016 TV tab.3'!B11,2),"")</f>
        <v>0</v>
      </c>
      <c r="C11" s="83">
        <f>IF(ISNUMBER('Tabulka č. 3'!C11-'KN 2016 TV tab.3'!C11),ROUND('Tabulka č. 3'!C11-'KN 2016 TV tab.3'!C11,2),"")</f>
        <v>0</v>
      </c>
      <c r="D11" s="83">
        <f>IF(ISNUMBER('Tabulka č. 3'!D11-'KN 2016 TV tab.3'!D11),ROUND('Tabulka č. 3'!D11-'KN 2016 TV tab.3'!D11,2),"")</f>
        <v>0</v>
      </c>
      <c r="E11" s="83">
        <f>IF(ISNUMBER('Tabulka č. 3'!E11-'KN 2016 TV tab.3'!E11),ROUND('Tabulka č. 3'!E11-'KN 2016 TV tab.3'!E11,2),"")</f>
        <v>0</v>
      </c>
      <c r="F11" s="83">
        <f>IF(ISNUMBER('Tabulka č. 3'!F11-'KN 2016 TV tab.3'!F11),ROUND('Tabulka č. 3'!F11-'KN 2016 TV tab.3'!F11,2),"")</f>
        <v>13.02</v>
      </c>
      <c r="G11" s="84">
        <f>IF(ISNUMBER('Tabulka č. 3'!G11-'KN 2016 TV tab.3'!G11),ROUND('Tabulka č. 3'!G11-'KN 2016 TV tab.3'!G11,2),"")</f>
        <v>0</v>
      </c>
      <c r="H11" s="83">
        <f>IF(ISNUMBER('Tabulka č. 3'!H11-'KN 2016 TV tab.3'!H11),ROUND('Tabulka č. 3'!H11-'KN 2016 TV tab.3'!H11,2),"")</f>
        <v>-0.65</v>
      </c>
      <c r="I11" s="83">
        <f>IF(ISNUMBER('Tabulka č. 3'!I11-'KN 2016 TV tab.3'!I11),ROUND('Tabulka č. 3'!I11-'KN 2016 TV tab.3'!I11,2),"")</f>
        <v>0</v>
      </c>
      <c r="J11" s="83">
        <f>IF(ISNUMBER('Tabulka č. 3'!J11-'KN 2016 TV tab.3'!J11),ROUND('Tabulka č. 3'!J11-'KN 2016 TV tab.3'!J11,2),"")</f>
        <v>0</v>
      </c>
      <c r="K11" s="83">
        <f>IF(ISNUMBER('Tabulka č. 3'!K11-'KN 2016 TV tab.3'!K11),ROUND('Tabulka č. 3'!K11-'KN 2016 TV tab.3'!K11,2),"")</f>
        <v>0</v>
      </c>
      <c r="L11" s="83">
        <f>IF(ISNUMBER('Tabulka č. 3'!L11-'KN 2016 TV tab.3'!L11),ROUND('Tabulka č. 3'!L11-'KN 2016 TV tab.3'!L11,2),"")</f>
        <v>0</v>
      </c>
      <c r="M11" s="83">
        <f>IF(ISNUMBER('Tabulka č. 3'!M11-'KN 2016 TV tab.3'!M11),ROUND('Tabulka č. 3'!M11-'KN 2016 TV tab.3'!M11,2),"")</f>
        <v>0</v>
      </c>
      <c r="N11" s="83">
        <f>IF(ISNUMBER('Tabulka č. 3'!N11-'KN 2016 TV tab.3'!N11),ROUND('Tabulka č. 3'!N11-'KN 2016 TV tab.3'!N11,2),"")</f>
        <v>0</v>
      </c>
      <c r="O11" s="85">
        <f>IF(ISNUMBER('Tabulka č. 3'!O11-'KN 2016 TV tab.3'!O11),ROUND('Tabulka č. 3'!O11-'KN 2016 TV tab.3'!O11,2),"")</f>
        <v>0</v>
      </c>
      <c r="P11" s="48">
        <f t="shared" si="0"/>
        <v>0.88357142857142856</v>
      </c>
    </row>
    <row r="12" spans="1:31" s="39" customFormat="1" ht="15.75" thickBot="1" x14ac:dyDescent="0.3">
      <c r="A12" s="44" t="s">
        <v>28</v>
      </c>
      <c r="B12" s="89">
        <f>IF(ISNUMBER('Tabulka č. 3'!B12-'KN 2016 TV tab.3'!B12),ROUND('Tabulka č. 3'!B12-'KN 2016 TV tab.3'!B12,0),"")</f>
        <v>1000</v>
      </c>
      <c r="C12" s="89">
        <f>IF(ISNUMBER('Tabulka č. 3'!C12-'KN 2016 TV tab.3'!C12),ROUND('Tabulka č. 3'!C12-'KN 2016 TV tab.3'!C12,0),"")</f>
        <v>1024</v>
      </c>
      <c r="D12" s="89">
        <f>IF(ISNUMBER('Tabulka č. 3'!D12-'KN 2016 TV tab.3'!D12),ROUND('Tabulka č. 3'!D12-'KN 2016 TV tab.3'!D12,0),"")</f>
        <v>777</v>
      </c>
      <c r="E12" s="89">
        <f>IF(ISNUMBER('Tabulka č. 3'!E12-'KN 2016 TV tab.3'!E12),ROUND('Tabulka č. 3'!E12-'KN 2016 TV tab.3'!E12,0),"")</f>
        <v>1232</v>
      </c>
      <c r="F12" s="89">
        <f>IF(ISNUMBER('Tabulka č. 3'!F12-'KN 2016 TV tab.3'!F12),ROUND('Tabulka č. 3'!F12-'KN 2016 TV tab.3'!F12,0),"")</f>
        <v>750</v>
      </c>
      <c r="G12" s="89">
        <f>IF(ISNUMBER('Tabulka č. 3'!G12-'KN 2016 TV tab.3'!G12),ROUND('Tabulka č. 3'!G12-'KN 2016 TV tab.3'!G12,0),"")</f>
        <v>754</v>
      </c>
      <c r="H12" s="89">
        <f>IF(ISNUMBER('Tabulka č. 3'!H12-'KN 2016 TV tab.3'!H12),ROUND('Tabulka č. 3'!H12-'KN 2016 TV tab.3'!H12,0),"")</f>
        <v>960</v>
      </c>
      <c r="I12" s="89">
        <f>IF(ISNUMBER('Tabulka č. 3'!I12-'KN 2016 TV tab.3'!I12),ROUND('Tabulka č. 3'!I12-'KN 2016 TV tab.3'!I12,0),"")</f>
        <v>771</v>
      </c>
      <c r="J12" s="89">
        <f>IF(ISNUMBER('Tabulka č. 3'!J12-'KN 2016 TV tab.3'!J12),ROUND('Tabulka č. 3'!J12-'KN 2016 TV tab.3'!J12,0),"")</f>
        <v>695</v>
      </c>
      <c r="K12" s="89">
        <f>IF(ISNUMBER('Tabulka č. 3'!K12-'KN 2016 TV tab.3'!K12),ROUND('Tabulka č. 3'!K12-'KN 2016 TV tab.3'!K12,0),"")</f>
        <v>753</v>
      </c>
      <c r="L12" s="90">
        <f>IF(ISNUMBER('Tabulka č. 3'!L12-'KN 2016 TV tab.3'!L12),ROUND('Tabulka č. 3'!L12-'KN 2016 TV tab.3'!L12,0),"")</f>
        <v>688</v>
      </c>
      <c r="M12" s="89">
        <f>IF(ISNUMBER('Tabulka č. 3'!M12-'KN 2016 TV tab.3'!M12),ROUND('Tabulka č. 3'!M12-'KN 2016 TV tab.3'!M12,0),"")</f>
        <v>788</v>
      </c>
      <c r="N12" s="89">
        <f>IF(ISNUMBER('Tabulka č. 3'!N12-'KN 2016 TV tab.3'!N12),ROUND('Tabulka č. 3'!N12-'KN 2016 TV tab.3'!N12,0),"")</f>
        <v>799</v>
      </c>
      <c r="O12" s="91">
        <f>IF(ISNUMBER('Tabulka č. 3'!O12-'KN 2016 TV tab.3'!O12),ROUND('Tabulka č. 3'!O12-'KN 2016 TV tab.3'!O12,0),"")</f>
        <v>850</v>
      </c>
      <c r="P12" s="50">
        <f t="shared" si="0"/>
        <v>845.78571428571433</v>
      </c>
    </row>
    <row r="13" spans="1:31" s="41" customFormat="1" ht="19.5" thickBot="1" x14ac:dyDescent="0.35">
      <c r="A13" s="98" t="str">
        <f>'KN 2017'!A17</f>
        <v>26-51-H/02 Elektrikář - silnoproud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51</v>
      </c>
      <c r="B14" s="79">
        <f>IF(ISNUMBER('Tabulka č. 3'!B14-'KN 2016 TV tab.3'!B14),ROUND('Tabulka č. 3'!B14-'KN 2016 TV tab.3'!B14,0),"")</f>
        <v>1805</v>
      </c>
      <c r="C14" s="79">
        <f>IF(ISNUMBER('Tabulka č. 3'!C14-'KN 2016 TV tab.3'!C14),ROUND('Tabulka č. 3'!C14-'KN 2016 TV tab.3'!C14,0),"")</f>
        <v>1635</v>
      </c>
      <c r="D14" s="79">
        <f>IF(ISNUMBER('Tabulka č. 3'!D14-'KN 2016 TV tab.3'!D14),ROUND('Tabulka č. 3'!D14-'KN 2016 TV tab.3'!D14,0),"")</f>
        <v>1470</v>
      </c>
      <c r="E14" s="79">
        <f>IF(ISNUMBER('Tabulka č. 3'!E14-'KN 2016 TV tab.3'!E14),ROUND('Tabulka č. 3'!E14-'KN 2016 TV tab.3'!E14,0),"")</f>
        <v>1722</v>
      </c>
      <c r="F14" s="79">
        <f>IF(ISNUMBER('Tabulka č. 3'!F14-'KN 2016 TV tab.3'!F14),ROUND('Tabulka č. 3'!F14-'KN 2016 TV tab.3'!F14,0),"")</f>
        <v>1131</v>
      </c>
      <c r="G14" s="79">
        <f>IF(ISNUMBER('Tabulka č. 3'!G14-'KN 2016 TV tab.3'!G14),ROUND('Tabulka č. 3'!G14-'KN 2016 TV tab.3'!G14,0),"")</f>
        <v>1249</v>
      </c>
      <c r="H14" s="79">
        <f>IF(ISNUMBER('Tabulka č. 3'!H14-'KN 2016 TV tab.3'!H14),ROUND('Tabulka č. 3'!H14-'KN 2016 TV tab.3'!H14,0),"")</f>
        <v>3284</v>
      </c>
      <c r="I14" s="79">
        <f>IF(ISNUMBER('Tabulka č. 3'!I14-'KN 2016 TV tab.3'!I14),ROUND('Tabulka č. 3'!I14-'KN 2016 TV tab.3'!I14,0),"")</f>
        <v>1381</v>
      </c>
      <c r="J14" s="79">
        <f>IF(ISNUMBER('Tabulka č. 3'!J14-'KN 2016 TV tab.3'!J14),ROUND('Tabulka č. 3'!J14-'KN 2016 TV tab.3'!J14,0),"")</f>
        <v>1226</v>
      </c>
      <c r="K14" s="79">
        <f>IF(ISNUMBER('Tabulka č. 3'!K14-'KN 2016 TV tab.3'!K14),ROUND('Tabulka č. 3'!K14-'KN 2016 TV tab.3'!K14,0),"")</f>
        <v>1410</v>
      </c>
      <c r="L14" s="79">
        <f>IF(ISNUMBER('Tabulka č. 3'!L14-'KN 2016 TV tab.3'!L14),ROUND('Tabulka č. 3'!L14-'KN 2016 TV tab.3'!L14,0),"")</f>
        <v>1381</v>
      </c>
      <c r="M14" s="79">
        <f>IF(ISNUMBER('Tabulka č. 3'!M14-'KN 2016 TV tab.3'!M14),ROUND('Tabulka č. 3'!M14-'KN 2016 TV tab.3'!M14,0),"")</f>
        <v>1575</v>
      </c>
      <c r="N14" s="79">
        <f>IF(ISNUMBER('Tabulka č. 3'!N14-'KN 2016 TV tab.3'!N14),ROUND('Tabulka č. 3'!N14-'KN 2016 TV tab.3'!N14,0),"")</f>
        <v>1410</v>
      </c>
      <c r="O14" s="80">
        <f>IF(ISNUMBER('Tabulka č. 3'!O14-'KN 2016 TV tab.3'!O14),ROUND('Tabulka č. 3'!O14-'KN 2016 TV tab.3'!O14,0),"")</f>
        <v>1460</v>
      </c>
      <c r="P14" s="46">
        <f>IF(ISNUMBER(AVERAGE(B14:O14)),AVERAGE(B14:O14),"")</f>
        <v>1581.3571428571429</v>
      </c>
    </row>
    <row r="15" spans="1:31" s="39" customFormat="1" x14ac:dyDescent="0.25">
      <c r="A15" s="42" t="s">
        <v>52</v>
      </c>
      <c r="B15" s="81">
        <f>IF(ISNUMBER('Tabulka č. 3'!B15-'KN 2016 TV tab.3'!B15),ROUND('Tabulka č. 3'!B15-'KN 2016 TV tab.3'!B15,0),"")</f>
        <v>0</v>
      </c>
      <c r="C15" s="81">
        <f>IF(ISNUMBER('Tabulka č. 3'!C15-'KN 2016 TV tab.3'!C15),ROUND('Tabulka č. 3'!C15-'KN 2016 TV tab.3'!C15,0),"")</f>
        <v>0</v>
      </c>
      <c r="D15" s="81">
        <f>IF(ISNUMBER('Tabulka č. 3'!D15-'KN 2016 TV tab.3'!D15),ROUND('Tabulka č. 3'!D15-'KN 2016 TV tab.3'!D15,0),"")</f>
        <v>-15</v>
      </c>
      <c r="E15" s="81">
        <f>IF(ISNUMBER('Tabulka č. 3'!E15-'KN 2016 TV tab.3'!E15),ROUND('Tabulka č. 3'!E15-'KN 2016 TV tab.3'!E15,0),"")</f>
        <v>0</v>
      </c>
      <c r="F15" s="81">
        <f>IF(ISNUMBER('Tabulka č. 3'!F15-'KN 2016 TV tab.3'!F15),ROUND('Tabulka č. 3'!F15-'KN 2016 TV tab.3'!F15,0),"")</f>
        <v>0</v>
      </c>
      <c r="G15" s="81">
        <f>IF(ISNUMBER('Tabulka č. 3'!G15-'KN 2016 TV tab.3'!G15),ROUND('Tabulka č. 3'!G15-'KN 2016 TV tab.3'!G15,0),"")</f>
        <v>5</v>
      </c>
      <c r="H15" s="81">
        <f>IF(ISNUMBER('Tabulka č. 3'!H15-'KN 2016 TV tab.3'!H15),ROUND('Tabulka č. 3'!H15-'KN 2016 TV tab.3'!H15,0),"")</f>
        <v>0</v>
      </c>
      <c r="I15" s="81">
        <f>IF(ISNUMBER('Tabulka č. 3'!I15-'KN 2016 TV tab.3'!I15),ROUND('Tabulka č. 3'!I15-'KN 2016 TV tab.3'!I15,0),"")</f>
        <v>1</v>
      </c>
      <c r="J15" s="81">
        <f>IF(ISNUMBER('Tabulka č. 3'!J15-'KN 2016 TV tab.3'!J15),ROUND('Tabulka č. 3'!J15-'KN 2016 TV tab.3'!J15,0),"")</f>
        <v>-10</v>
      </c>
      <c r="K15" s="81">
        <f>IF(ISNUMBER('Tabulka č. 3'!K15-'KN 2016 TV tab.3'!K15),ROUND('Tabulka č. 3'!K15-'KN 2016 TV tab.3'!K15,0),"")</f>
        <v>-2</v>
      </c>
      <c r="L15" s="81">
        <f>IF(ISNUMBER('Tabulka č. 3'!L15-'KN 2016 TV tab.3'!L15),ROUND('Tabulka č. 3'!L15-'KN 2016 TV tab.3'!L15,0),"")</f>
        <v>-9</v>
      </c>
      <c r="M15" s="81">
        <f>IF(ISNUMBER('Tabulka č. 3'!M15-'KN 2016 TV tab.3'!M15),ROUND('Tabulka č. 3'!M15-'KN 2016 TV tab.3'!M15,0),"")</f>
        <v>0</v>
      </c>
      <c r="N15" s="81">
        <f>IF(ISNUMBER('Tabulka č. 3'!N15-'KN 2016 TV tab.3'!N15),ROUND('Tabulka č. 3'!N15-'KN 2016 TV tab.3'!N15,0),"")</f>
        <v>-8</v>
      </c>
      <c r="O15" s="82">
        <f>IF(ISNUMBER('Tabulka č. 3'!O15-'KN 2016 TV tab.3'!O15),ROUND('Tabulka č. 3'!O15-'KN 2016 TV tab.3'!O15,0),"")</f>
        <v>0</v>
      </c>
      <c r="P15" s="47">
        <f t="shared" ref="P15:P19" si="1">IF(ISNUMBER(AVERAGE(B15:O15)),AVERAGE(B15:O15),"")</f>
        <v>-2.7142857142857144</v>
      </c>
    </row>
    <row r="16" spans="1:31" x14ac:dyDescent="0.25">
      <c r="A16" s="43" t="s">
        <v>25</v>
      </c>
      <c r="B16" s="83">
        <f>IF(ISNUMBER('Tabulka č. 3'!B16-'KN 2016 TV tab.3'!B16),ROUND('Tabulka č. 3'!B16-'KN 2016 TV tab.3'!B16,2),"")</f>
        <v>0</v>
      </c>
      <c r="C16" s="83">
        <f>IF(ISNUMBER('Tabulka č. 3'!C16-'KN 2016 TV tab.3'!C16),ROUND('Tabulka č. 3'!C16-'KN 2016 TV tab.3'!C16,2),"")</f>
        <v>0.1</v>
      </c>
      <c r="D16" s="83">
        <f>IF(ISNUMBER('Tabulka č. 3'!D16-'KN 2016 TV tab.3'!D16),ROUND('Tabulka č. 3'!D16-'KN 2016 TV tab.3'!D16,2),"")</f>
        <v>0</v>
      </c>
      <c r="E16" s="83">
        <f>IF(ISNUMBER('Tabulka č. 3'!E16-'KN 2016 TV tab.3'!E16),ROUND('Tabulka č. 3'!E16-'KN 2016 TV tab.3'!E16,2),"")</f>
        <v>0</v>
      </c>
      <c r="F16" s="83">
        <f>IF(ISNUMBER('Tabulka č. 3'!F16-'KN 2016 TV tab.3'!F16),ROUND('Tabulka č. 3'!F16-'KN 2016 TV tab.3'!F16,2),"")</f>
        <v>-0.54</v>
      </c>
      <c r="G16" s="84">
        <f>IF(ISNUMBER('Tabulka č. 3'!G16-'KN 2016 TV tab.3'!G16),ROUND('Tabulka č. 3'!G16-'KN 2016 TV tab.3'!G16,2),"")</f>
        <v>0</v>
      </c>
      <c r="H16" s="83">
        <f>IF(ISNUMBER('Tabulka č. 3'!H16-'KN 2016 TV tab.3'!H16),ROUND('Tabulka č. 3'!H16-'KN 2016 TV tab.3'!H16,2),"")</f>
        <v>-2.76</v>
      </c>
      <c r="I16" s="83">
        <f>IF(ISNUMBER('Tabulka č. 3'!I16-'KN 2016 TV tab.3'!I16),ROUND('Tabulka č. 3'!I16-'KN 2016 TV tab.3'!I16,2),"")</f>
        <v>0</v>
      </c>
      <c r="J16" s="83">
        <f>IF(ISNUMBER('Tabulka č. 3'!J16-'KN 2016 TV tab.3'!J16),ROUND('Tabulka č. 3'!J16-'KN 2016 TV tab.3'!J16,2),"")</f>
        <v>0</v>
      </c>
      <c r="K16" s="83">
        <f>IF(ISNUMBER('Tabulka č. 3'!K16-'KN 2016 TV tab.3'!K16),ROUND('Tabulka č. 3'!K16-'KN 2016 TV tab.3'!K16,2),"")</f>
        <v>0</v>
      </c>
      <c r="L16" s="83">
        <f>IF(ISNUMBER('Tabulka č. 3'!L16-'KN 2016 TV tab.3'!L16),ROUND('Tabulka č. 3'!L16-'KN 2016 TV tab.3'!L16,2),"")</f>
        <v>0.03</v>
      </c>
      <c r="M16" s="83">
        <f>IF(ISNUMBER('Tabulka č. 3'!M16-'KN 2016 TV tab.3'!M16),ROUND('Tabulka č. 3'!M16-'KN 2016 TV tab.3'!M16,2),"")</f>
        <v>0</v>
      </c>
      <c r="N16" s="83">
        <f>IF(ISNUMBER('Tabulka č. 3'!N16-'KN 2016 TV tab.3'!N16),ROUND('Tabulka č. 3'!N16-'KN 2016 TV tab.3'!N16,2),"")</f>
        <v>0</v>
      </c>
      <c r="O16" s="85">
        <f>IF(ISNUMBER('Tabulka č. 3'!O16-'KN 2016 TV tab.3'!O16),ROUND('Tabulka č. 3'!O16-'KN 2016 TV tab.3'!O16,2),"")</f>
        <v>0</v>
      </c>
      <c r="P16" s="48">
        <f t="shared" si="1"/>
        <v>-0.22642857142857142</v>
      </c>
    </row>
    <row r="17" spans="1:16" s="39" customFormat="1" x14ac:dyDescent="0.25">
      <c r="A17" s="42" t="s">
        <v>26</v>
      </c>
      <c r="B17" s="86">
        <f>IF(ISNUMBER('Tabulka č. 3'!B17-'KN 2016 TV tab.3'!B17),ROUND('Tabulka č. 3'!B17-'KN 2016 TV tab.3'!B17,0),"")</f>
        <v>2430</v>
      </c>
      <c r="C17" s="86">
        <f>IF(ISNUMBER('Tabulka č. 3'!C17-'KN 2016 TV tab.3'!C17),ROUND('Tabulka č. 3'!C17-'KN 2016 TV tab.3'!C17,0),"")</f>
        <v>2433</v>
      </c>
      <c r="D17" s="86">
        <f>IF(ISNUMBER('Tabulka č. 3'!D17-'KN 2016 TV tab.3'!D17),ROUND('Tabulka č. 3'!D17-'KN 2016 TV tab.3'!D17,0),"")</f>
        <v>2202</v>
      </c>
      <c r="E17" s="86">
        <f>IF(ISNUMBER('Tabulka č. 3'!E17-'KN 2016 TV tab.3'!E17),ROUND('Tabulka č. 3'!E17-'KN 2016 TV tab.3'!E17,0),"")</f>
        <v>2570</v>
      </c>
      <c r="F17" s="86">
        <f>IF(ISNUMBER('Tabulka č. 3'!F17-'KN 2016 TV tab.3'!F17),ROUND('Tabulka č. 3'!F17-'KN 2016 TV tab.3'!F17,0),"")</f>
        <v>2000</v>
      </c>
      <c r="G17" s="86">
        <f>IF(ISNUMBER('Tabulka č. 3'!G17-'KN 2016 TV tab.3'!G17),ROUND('Tabulka č. 3'!G17-'KN 2016 TV tab.3'!G17,0),"")</f>
        <v>1887</v>
      </c>
      <c r="H17" s="86">
        <f>IF(ISNUMBER('Tabulka č. 3'!H17-'KN 2016 TV tab.3'!H17),ROUND('Tabulka č. 3'!H17-'KN 2016 TV tab.3'!H17,0),"")</f>
        <v>2280</v>
      </c>
      <c r="I17" s="86">
        <f>IF(ISNUMBER('Tabulka č. 3'!I17-'KN 2016 TV tab.3'!I17),ROUND('Tabulka č. 3'!I17-'KN 2016 TV tab.3'!I17,0),"")</f>
        <v>1841</v>
      </c>
      <c r="J17" s="86">
        <f>IF(ISNUMBER('Tabulka č. 3'!J17-'KN 2016 TV tab.3'!J17),ROUND('Tabulka č. 3'!J17-'KN 2016 TV tab.3'!J17,0),"")</f>
        <v>1656</v>
      </c>
      <c r="K17" s="86">
        <f>IF(ISNUMBER('Tabulka č. 3'!K17-'KN 2016 TV tab.3'!K17),ROUND('Tabulka č. 3'!K17-'KN 2016 TV tab.3'!K17,0),"")</f>
        <v>2097</v>
      </c>
      <c r="L17" s="87">
        <f>IF(ISNUMBER('Tabulka č. 3'!L17-'KN 2016 TV tab.3'!L17),ROUND('Tabulka č. 3'!L17-'KN 2016 TV tab.3'!L17,0),"")</f>
        <v>2083</v>
      </c>
      <c r="M17" s="86">
        <f>IF(ISNUMBER('Tabulka č. 3'!M17-'KN 2016 TV tab.3'!M17),ROUND('Tabulka č. 3'!M17-'KN 2016 TV tab.3'!M17,0),"")</f>
        <v>2333</v>
      </c>
      <c r="N17" s="86">
        <f>IF(ISNUMBER('Tabulka č. 3'!N17-'KN 2016 TV tab.3'!N17),ROUND('Tabulka č. 3'!N17-'KN 2016 TV tab.3'!N17,0),"")</f>
        <v>2429</v>
      </c>
      <c r="O17" s="88">
        <f>IF(ISNUMBER('Tabulka č. 3'!O17-'KN 2016 TV tab.3'!O17),ROUND('Tabulka č. 3'!O17-'KN 2016 TV tab.3'!O17,0),"")</f>
        <v>2270</v>
      </c>
      <c r="P17" s="49">
        <f t="shared" si="1"/>
        <v>2179.3571428571427</v>
      </c>
    </row>
    <row r="18" spans="1:16" x14ac:dyDescent="0.25">
      <c r="A18" s="43" t="s">
        <v>27</v>
      </c>
      <c r="B18" s="83">
        <f>IF(ISNUMBER('Tabulka č. 3'!B18-'KN 2016 TV tab.3'!B18),ROUND('Tabulka č. 3'!B18-'KN 2016 TV tab.3'!B18,2),"")</f>
        <v>0</v>
      </c>
      <c r="C18" s="83">
        <f>IF(ISNUMBER('Tabulka č. 3'!C18-'KN 2016 TV tab.3'!C18),ROUND('Tabulka č. 3'!C18-'KN 2016 TV tab.3'!C18,2),"")</f>
        <v>0</v>
      </c>
      <c r="D18" s="83">
        <f>IF(ISNUMBER('Tabulka č. 3'!D18-'KN 2016 TV tab.3'!D18),ROUND('Tabulka č. 3'!D18-'KN 2016 TV tab.3'!D18,2),"")</f>
        <v>0</v>
      </c>
      <c r="E18" s="83">
        <f>IF(ISNUMBER('Tabulka č. 3'!E18-'KN 2016 TV tab.3'!E18),ROUND('Tabulka č. 3'!E18-'KN 2016 TV tab.3'!E18,2),"")</f>
        <v>0</v>
      </c>
      <c r="F18" s="83">
        <f>IF(ISNUMBER('Tabulka č. 3'!F18-'KN 2016 TV tab.3'!F18),ROUND('Tabulka č. 3'!F18-'KN 2016 TV tab.3'!F18,2),"")</f>
        <v>5.98</v>
      </c>
      <c r="G18" s="84">
        <f>IF(ISNUMBER('Tabulka č. 3'!G18-'KN 2016 TV tab.3'!G18),ROUND('Tabulka č. 3'!G18-'KN 2016 TV tab.3'!G18,2),"")</f>
        <v>0</v>
      </c>
      <c r="H18" s="83">
        <f>IF(ISNUMBER('Tabulka č. 3'!H18-'KN 2016 TV tab.3'!H18),ROUND('Tabulka č. 3'!H18-'KN 2016 TV tab.3'!H18,2),"")</f>
        <v>-0.65</v>
      </c>
      <c r="I18" s="83">
        <f>IF(ISNUMBER('Tabulka č. 3'!I18-'KN 2016 TV tab.3'!I18),ROUND('Tabulka č. 3'!I18-'KN 2016 TV tab.3'!I18,2),"")</f>
        <v>0</v>
      </c>
      <c r="J18" s="83">
        <f>IF(ISNUMBER('Tabulka č. 3'!J18-'KN 2016 TV tab.3'!J18),ROUND('Tabulka č. 3'!J18-'KN 2016 TV tab.3'!J18,2),"")</f>
        <v>0</v>
      </c>
      <c r="K18" s="83">
        <f>IF(ISNUMBER('Tabulka č. 3'!K18-'KN 2016 TV tab.3'!K18),ROUND('Tabulka č. 3'!K18-'KN 2016 TV tab.3'!K18,2),"")</f>
        <v>0</v>
      </c>
      <c r="L18" s="83">
        <f>IF(ISNUMBER('Tabulka č. 3'!L18-'KN 2016 TV tab.3'!L18),ROUND('Tabulka č. 3'!L18-'KN 2016 TV tab.3'!L18,2),"")</f>
        <v>0</v>
      </c>
      <c r="M18" s="83">
        <f>IF(ISNUMBER('Tabulka č. 3'!M18-'KN 2016 TV tab.3'!M18),ROUND('Tabulka č. 3'!M18-'KN 2016 TV tab.3'!M18,2),"")</f>
        <v>0</v>
      </c>
      <c r="N18" s="83">
        <f>IF(ISNUMBER('Tabulka č. 3'!N18-'KN 2016 TV tab.3'!N18),ROUND('Tabulka č. 3'!N18-'KN 2016 TV tab.3'!N18,2),"")</f>
        <v>0</v>
      </c>
      <c r="O18" s="85">
        <f>IF(ISNUMBER('Tabulka č. 3'!O18-'KN 2016 TV tab.3'!O18),ROUND('Tabulka č. 3'!O18-'KN 2016 TV tab.3'!O18,2),"")</f>
        <v>0</v>
      </c>
      <c r="P18" s="48">
        <f t="shared" si="1"/>
        <v>0.38071428571428573</v>
      </c>
    </row>
    <row r="19" spans="1:16" s="39" customFormat="1" ht="15.75" thickBot="1" x14ac:dyDescent="0.3">
      <c r="A19" s="44" t="s">
        <v>28</v>
      </c>
      <c r="B19" s="89">
        <f>IF(ISNUMBER('Tabulka č. 3'!B19-'KN 2016 TV tab.3'!B19),ROUND('Tabulka č. 3'!B19-'KN 2016 TV tab.3'!B19,0),"")</f>
        <v>1000</v>
      </c>
      <c r="C19" s="89">
        <f>IF(ISNUMBER('Tabulka č. 3'!C19-'KN 2016 TV tab.3'!C19),ROUND('Tabulka č. 3'!C19-'KN 2016 TV tab.3'!C19,0),"")</f>
        <v>1024</v>
      </c>
      <c r="D19" s="89">
        <f>IF(ISNUMBER('Tabulka č. 3'!D19-'KN 2016 TV tab.3'!D19),ROUND('Tabulka č. 3'!D19-'KN 2016 TV tab.3'!D19,0),"")</f>
        <v>777</v>
      </c>
      <c r="E19" s="89">
        <f>IF(ISNUMBER('Tabulka č. 3'!E19-'KN 2016 TV tab.3'!E19),ROUND('Tabulka č. 3'!E19-'KN 2016 TV tab.3'!E19,0),"")</f>
        <v>1232</v>
      </c>
      <c r="F19" s="89">
        <f>IF(ISNUMBER('Tabulka č. 3'!F19-'KN 2016 TV tab.3'!F19),ROUND('Tabulka č. 3'!F19-'KN 2016 TV tab.3'!F19,0),"")</f>
        <v>750</v>
      </c>
      <c r="G19" s="89">
        <f>IF(ISNUMBER('Tabulka č. 3'!G19-'KN 2016 TV tab.3'!G19),ROUND('Tabulka č. 3'!G19-'KN 2016 TV tab.3'!G19,0),"")</f>
        <v>754</v>
      </c>
      <c r="H19" s="89">
        <f>IF(ISNUMBER('Tabulka č. 3'!H19-'KN 2016 TV tab.3'!H19),ROUND('Tabulka č. 3'!H19-'KN 2016 TV tab.3'!H19,0),"")</f>
        <v>960</v>
      </c>
      <c r="I19" s="89">
        <f>IF(ISNUMBER('Tabulka č. 3'!I19-'KN 2016 TV tab.3'!I19),ROUND('Tabulka č. 3'!I19-'KN 2016 TV tab.3'!I19,0),"")</f>
        <v>771</v>
      </c>
      <c r="J19" s="89">
        <f>IF(ISNUMBER('Tabulka č. 3'!J19-'KN 2016 TV tab.3'!J19),ROUND('Tabulka č. 3'!J19-'KN 2016 TV tab.3'!J19,0),"")</f>
        <v>695</v>
      </c>
      <c r="K19" s="89">
        <f>IF(ISNUMBER('Tabulka č. 3'!K19-'KN 2016 TV tab.3'!K19),ROUND('Tabulka č. 3'!K19-'KN 2016 TV tab.3'!K19,0),"")</f>
        <v>753</v>
      </c>
      <c r="L19" s="90">
        <f>IF(ISNUMBER('Tabulka č. 3'!L19-'KN 2016 TV tab.3'!L19),ROUND('Tabulka č. 3'!L19-'KN 2016 TV tab.3'!L19,0),"")</f>
        <v>688</v>
      </c>
      <c r="M19" s="89">
        <f>IF(ISNUMBER('Tabulka č. 3'!M19-'KN 2016 TV tab.3'!M19),ROUND('Tabulka č. 3'!M19-'KN 2016 TV tab.3'!M19,0),"")</f>
        <v>788</v>
      </c>
      <c r="N19" s="89">
        <f>IF(ISNUMBER('Tabulka č. 3'!N19-'KN 2016 TV tab.3'!N19),ROUND('Tabulka č. 3'!N19-'KN 2016 TV tab.3'!N19,0),"")</f>
        <v>799</v>
      </c>
      <c r="O19" s="91">
        <f>IF(ISNUMBER('Tabulka č. 3'!O19-'KN 2016 TV tab.3'!O19),ROUND('Tabulka č. 3'!O19-'KN 2016 TV tab.3'!O19,0),"")</f>
        <v>850</v>
      </c>
      <c r="P19" s="50">
        <f t="shared" si="1"/>
        <v>845.78571428571433</v>
      </c>
    </row>
    <row r="20" spans="1:16" s="41" customFormat="1" ht="19.5" thickBot="1" x14ac:dyDescent="0.35">
      <c r="A20" s="98" t="str">
        <f>'KN 2017'!A18</f>
        <v>36-67-H/01 Zedník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51</v>
      </c>
      <c r="B21" s="79">
        <f>IF(ISNUMBER('Tabulka č. 3'!B21-'KN 2016 TV tab.3'!B21),ROUND('Tabulka č. 3'!B21-'KN 2016 TV tab.3'!B21,0),"")</f>
        <v>1582</v>
      </c>
      <c r="C21" s="79">
        <f>IF(ISNUMBER('Tabulka č. 3'!C21-'KN 2016 TV tab.3'!C21),ROUND('Tabulka č. 3'!C21-'KN 2016 TV tab.3'!C21,0),"")</f>
        <v>1440</v>
      </c>
      <c r="D21" s="79">
        <f>IF(ISNUMBER('Tabulka č. 3'!D21-'KN 2016 TV tab.3'!D21),ROUND('Tabulka č. 3'!D21-'KN 2016 TV tab.3'!D21,0),"")</f>
        <v>1589</v>
      </c>
      <c r="E21" s="79">
        <f>IF(ISNUMBER('Tabulka č. 3'!E21-'KN 2016 TV tab.3'!E21),ROUND('Tabulka č. 3'!E21-'KN 2016 TV tab.3'!E21,0),"")</f>
        <v>1998</v>
      </c>
      <c r="F21" s="79">
        <f>IF(ISNUMBER('Tabulka č. 3'!F21-'KN 2016 TV tab.3'!F21),ROUND('Tabulka č. 3'!F21-'KN 2016 TV tab.3'!F21,0),"")</f>
        <v>-409</v>
      </c>
      <c r="G21" s="79">
        <f>IF(ISNUMBER('Tabulka č. 3'!G21-'KN 2016 TV tab.3'!G21),ROUND('Tabulka č. 3'!G21-'KN 2016 TV tab.3'!G21,0),"")</f>
        <v>1079</v>
      </c>
      <c r="H21" s="79">
        <f>IF(ISNUMBER('Tabulka č. 3'!H21-'KN 2016 TV tab.3'!H21),ROUND('Tabulka č. 3'!H21-'KN 2016 TV tab.3'!H21,0),"")</f>
        <v>1346</v>
      </c>
      <c r="I21" s="79">
        <f>IF(ISNUMBER('Tabulka č. 3'!I21-'KN 2016 TV tab.3'!I21),ROUND('Tabulka č. 3'!I21-'KN 2016 TV tab.3'!I21,0),"")</f>
        <v>1182</v>
      </c>
      <c r="J21" s="79">
        <f>IF(ISNUMBER('Tabulka č. 3'!J21-'KN 2016 TV tab.3'!J21),ROUND('Tabulka č. 3'!J21-'KN 2016 TV tab.3'!J21,0),"")</f>
        <v>1068</v>
      </c>
      <c r="K21" s="79">
        <f>IF(ISNUMBER('Tabulka č. 3'!K21-'KN 2016 TV tab.3'!K21),ROUND('Tabulka č. 3'!K21-'KN 2016 TV tab.3'!K21,0),"")</f>
        <v>1250</v>
      </c>
      <c r="L21" s="79">
        <f>IF(ISNUMBER('Tabulka č. 3'!L21-'KN 2016 TV tab.3'!L21),ROUND('Tabulka č. 3'!L21-'KN 2016 TV tab.3'!L21,0),"")</f>
        <v>1271</v>
      </c>
      <c r="M21" s="79">
        <f>IF(ISNUMBER('Tabulka č. 3'!M21-'KN 2016 TV tab.3'!M21),ROUND('Tabulka č. 3'!M21-'KN 2016 TV tab.3'!M21,0),"")</f>
        <v>1419</v>
      </c>
      <c r="N21" s="79">
        <f>IF(ISNUMBER('Tabulka č. 3'!N21-'KN 2016 TV tab.3'!N21),ROUND('Tabulka č. 3'!N21-'KN 2016 TV tab.3'!N21,0),"")</f>
        <v>1463</v>
      </c>
      <c r="O21" s="80">
        <f>IF(ISNUMBER('Tabulka č. 3'!O21-'KN 2016 TV tab.3'!O21),ROUND('Tabulka č. 3'!O21-'KN 2016 TV tab.3'!O21,0),"")</f>
        <v>1403</v>
      </c>
      <c r="P21" s="46">
        <f>IF(ISNUMBER(AVERAGE(B21:O21)),AVERAGE(B21:O21),"")</f>
        <v>1262.9285714285713</v>
      </c>
    </row>
    <row r="22" spans="1:16" s="39" customFormat="1" x14ac:dyDescent="0.25">
      <c r="A22" s="42" t="s">
        <v>52</v>
      </c>
      <c r="B22" s="81">
        <f>IF(ISNUMBER('Tabulka č. 3'!B22-'KN 2016 TV tab.3'!B22),ROUND('Tabulka č. 3'!B22-'KN 2016 TV tab.3'!B22,0),"")</f>
        <v>0</v>
      </c>
      <c r="C22" s="81">
        <f>IF(ISNUMBER('Tabulka č. 3'!C22-'KN 2016 TV tab.3'!C22),ROUND('Tabulka č. 3'!C22-'KN 2016 TV tab.3'!C22,0),"")</f>
        <v>0</v>
      </c>
      <c r="D22" s="81">
        <f>IF(ISNUMBER('Tabulka č. 3'!D22-'KN 2016 TV tab.3'!D22),ROUND('Tabulka č. 3'!D22-'KN 2016 TV tab.3'!D22,0),"")</f>
        <v>-15</v>
      </c>
      <c r="E22" s="81">
        <f>IF(ISNUMBER('Tabulka č. 3'!E22-'KN 2016 TV tab.3'!E22),ROUND('Tabulka č. 3'!E22-'KN 2016 TV tab.3'!E22,0),"")</f>
        <v>0</v>
      </c>
      <c r="F22" s="81">
        <f>IF(ISNUMBER('Tabulka č. 3'!F22-'KN 2016 TV tab.3'!F22),ROUND('Tabulka č. 3'!F22-'KN 2016 TV tab.3'!F22,0),"")</f>
        <v>0</v>
      </c>
      <c r="G22" s="81">
        <f>IF(ISNUMBER('Tabulka č. 3'!G22-'KN 2016 TV tab.3'!G22),ROUND('Tabulka č. 3'!G22-'KN 2016 TV tab.3'!G22,0),"")</f>
        <v>5</v>
      </c>
      <c r="H22" s="81">
        <f>IF(ISNUMBER('Tabulka č. 3'!H22-'KN 2016 TV tab.3'!H22),ROUND('Tabulka č. 3'!H22-'KN 2016 TV tab.3'!H22,0),"")</f>
        <v>0</v>
      </c>
      <c r="I22" s="81">
        <f>IF(ISNUMBER('Tabulka č. 3'!I22-'KN 2016 TV tab.3'!I22),ROUND('Tabulka č. 3'!I22-'KN 2016 TV tab.3'!I22,0),"")</f>
        <v>1</v>
      </c>
      <c r="J22" s="81">
        <f>IF(ISNUMBER('Tabulka č. 3'!J22-'KN 2016 TV tab.3'!J22),ROUND('Tabulka č. 3'!J22-'KN 2016 TV tab.3'!J22,0),"")</f>
        <v>-8</v>
      </c>
      <c r="K22" s="81">
        <f>IF(ISNUMBER('Tabulka č. 3'!K22-'KN 2016 TV tab.3'!K22),ROUND('Tabulka č. 3'!K22-'KN 2016 TV tab.3'!K22,0),"")</f>
        <v>-2</v>
      </c>
      <c r="L22" s="81">
        <f>IF(ISNUMBER('Tabulka č. 3'!L22-'KN 2016 TV tab.3'!L22),ROUND('Tabulka č. 3'!L22-'KN 2016 TV tab.3'!L22,0),"")</f>
        <v>-9</v>
      </c>
      <c r="M22" s="81">
        <f>IF(ISNUMBER('Tabulka č. 3'!M22-'KN 2016 TV tab.3'!M22),ROUND('Tabulka č. 3'!M22-'KN 2016 TV tab.3'!M22,0),"")</f>
        <v>0</v>
      </c>
      <c r="N22" s="81">
        <f>IF(ISNUMBER('Tabulka č. 3'!N22-'KN 2016 TV tab.3'!N22),ROUND('Tabulka č. 3'!N22-'KN 2016 TV tab.3'!N22,0),"")</f>
        <v>-8</v>
      </c>
      <c r="O22" s="82">
        <f>IF(ISNUMBER('Tabulka č. 3'!O22-'KN 2016 TV tab.3'!O22),ROUND('Tabulka č. 3'!O22-'KN 2016 TV tab.3'!O22,0),"")</f>
        <v>0</v>
      </c>
      <c r="P22" s="47">
        <f t="shared" ref="P22:P26" si="2">IF(ISNUMBER(AVERAGE(B22:O22)),AVERAGE(B22:O22),"")</f>
        <v>-2.5714285714285716</v>
      </c>
    </row>
    <row r="23" spans="1:16" x14ac:dyDescent="0.25">
      <c r="A23" s="43" t="s">
        <v>25</v>
      </c>
      <c r="B23" s="83">
        <f>IF(ISNUMBER('Tabulka č. 3'!B23-'KN 2016 TV tab.3'!B23),ROUND('Tabulka č. 3'!B23-'KN 2016 TV tab.3'!B23,2),"")</f>
        <v>0</v>
      </c>
      <c r="C23" s="83">
        <f>IF(ISNUMBER('Tabulka č. 3'!C23-'KN 2016 TV tab.3'!C23),ROUND('Tabulka č. 3'!C23-'KN 2016 TV tab.3'!C23,2),"")</f>
        <v>0.11</v>
      </c>
      <c r="D23" s="83">
        <f>IF(ISNUMBER('Tabulka č. 3'!D23-'KN 2016 TV tab.3'!D23),ROUND('Tabulka č. 3'!D23-'KN 2016 TV tab.3'!D23,2),"")</f>
        <v>-0.4</v>
      </c>
      <c r="E23" s="83">
        <f>IF(ISNUMBER('Tabulka č. 3'!E23-'KN 2016 TV tab.3'!E23),ROUND('Tabulka č. 3'!E23-'KN 2016 TV tab.3'!E23,2),"")</f>
        <v>0</v>
      </c>
      <c r="F23" s="83">
        <f>IF(ISNUMBER('Tabulka č. 3'!F23-'KN 2016 TV tab.3'!F23),ROUND('Tabulka č. 3'!F23-'KN 2016 TV tab.3'!F23,2),"")</f>
        <v>1.05</v>
      </c>
      <c r="G23" s="84">
        <f>IF(ISNUMBER('Tabulka č. 3'!G23-'KN 2016 TV tab.3'!G23),ROUND('Tabulka č. 3'!G23-'KN 2016 TV tab.3'!G23,2),"")</f>
        <v>0</v>
      </c>
      <c r="H23" s="83">
        <f>IF(ISNUMBER('Tabulka č. 3'!H23-'KN 2016 TV tab.3'!H23),ROUND('Tabulka č. 3'!H23-'KN 2016 TV tab.3'!H23,2),"")</f>
        <v>0.24</v>
      </c>
      <c r="I23" s="83">
        <f>IF(ISNUMBER('Tabulka č. 3'!I23-'KN 2016 TV tab.3'!I23),ROUND('Tabulka č. 3'!I23-'KN 2016 TV tab.3'!I23,2),"")</f>
        <v>0</v>
      </c>
      <c r="J23" s="83">
        <f>IF(ISNUMBER('Tabulka č. 3'!J23-'KN 2016 TV tab.3'!J23),ROUND('Tabulka č. 3'!J23-'KN 2016 TV tab.3'!J23,2),"")</f>
        <v>0</v>
      </c>
      <c r="K23" s="83">
        <f>IF(ISNUMBER('Tabulka č. 3'!K23-'KN 2016 TV tab.3'!K23),ROUND('Tabulka č. 3'!K23-'KN 2016 TV tab.3'!K23,2),"")</f>
        <v>0</v>
      </c>
      <c r="L23" s="83">
        <f>IF(ISNUMBER('Tabulka č. 3'!L23-'KN 2016 TV tab.3'!L23),ROUND('Tabulka č. 3'!L23-'KN 2016 TV tab.3'!L23,2),"")</f>
        <v>0.02</v>
      </c>
      <c r="M23" s="83">
        <f>IF(ISNUMBER('Tabulka č. 3'!M23-'KN 2016 TV tab.3'!M23),ROUND('Tabulka č. 3'!M23-'KN 2016 TV tab.3'!M23,2),"")</f>
        <v>0</v>
      </c>
      <c r="N23" s="83">
        <f>IF(ISNUMBER('Tabulka č. 3'!N23-'KN 2016 TV tab.3'!N23),ROUND('Tabulka č. 3'!N23-'KN 2016 TV tab.3'!N23,2),"")</f>
        <v>0</v>
      </c>
      <c r="O23" s="85">
        <f>IF(ISNUMBER('Tabulka č. 3'!O23-'KN 2016 TV tab.3'!O23),ROUND('Tabulka č. 3'!O23-'KN 2016 TV tab.3'!O23,2),"")</f>
        <v>0</v>
      </c>
      <c r="P23" s="48">
        <f t="shared" si="2"/>
        <v>7.2857142857142856E-2</v>
      </c>
    </row>
    <row r="24" spans="1:16" s="39" customFormat="1" x14ac:dyDescent="0.25">
      <c r="A24" s="42" t="s">
        <v>26</v>
      </c>
      <c r="B24" s="86">
        <f>IF(ISNUMBER('Tabulka č. 3'!B24-'KN 2016 TV tab.3'!B24),ROUND('Tabulka č. 3'!B24-'KN 2016 TV tab.3'!B24,0),"")</f>
        <v>2430</v>
      </c>
      <c r="C24" s="86">
        <f>IF(ISNUMBER('Tabulka č. 3'!C24-'KN 2016 TV tab.3'!C24),ROUND('Tabulka č. 3'!C24-'KN 2016 TV tab.3'!C24,0),"")</f>
        <v>2433</v>
      </c>
      <c r="D24" s="86">
        <f>IF(ISNUMBER('Tabulka č. 3'!D24-'KN 2016 TV tab.3'!D24),ROUND('Tabulka č. 3'!D24-'KN 2016 TV tab.3'!D24,0),"")</f>
        <v>2202</v>
      </c>
      <c r="E24" s="86">
        <f>IF(ISNUMBER('Tabulka č. 3'!E24-'KN 2016 TV tab.3'!E24),ROUND('Tabulka č. 3'!E24-'KN 2016 TV tab.3'!E24,0),"")</f>
        <v>2570</v>
      </c>
      <c r="F24" s="86">
        <f>IF(ISNUMBER('Tabulka č. 3'!F24-'KN 2016 TV tab.3'!F24),ROUND('Tabulka č. 3'!F24-'KN 2016 TV tab.3'!F24,0),"")</f>
        <v>2000</v>
      </c>
      <c r="G24" s="86">
        <f>IF(ISNUMBER('Tabulka č. 3'!G24-'KN 2016 TV tab.3'!G24),ROUND('Tabulka č. 3'!G24-'KN 2016 TV tab.3'!G24,0),"")</f>
        <v>1887</v>
      </c>
      <c r="H24" s="86">
        <f>IF(ISNUMBER('Tabulka č. 3'!H24-'KN 2016 TV tab.3'!H24),ROUND('Tabulka č. 3'!H24-'KN 2016 TV tab.3'!H24,0),"")</f>
        <v>2280</v>
      </c>
      <c r="I24" s="86">
        <f>IF(ISNUMBER('Tabulka č. 3'!I24-'KN 2016 TV tab.3'!I24),ROUND('Tabulka č. 3'!I24-'KN 2016 TV tab.3'!I24,0),"")</f>
        <v>1841</v>
      </c>
      <c r="J24" s="86">
        <f>IF(ISNUMBER('Tabulka č. 3'!J24-'KN 2016 TV tab.3'!J24),ROUND('Tabulka č. 3'!J24-'KN 2016 TV tab.3'!J24,0),"")</f>
        <v>1656</v>
      </c>
      <c r="K24" s="86">
        <f>IF(ISNUMBER('Tabulka č. 3'!K24-'KN 2016 TV tab.3'!K24),ROUND('Tabulka č. 3'!K24-'KN 2016 TV tab.3'!K24,0),"")</f>
        <v>2097</v>
      </c>
      <c r="L24" s="87">
        <f>IF(ISNUMBER('Tabulka č. 3'!L24-'KN 2016 TV tab.3'!L24),ROUND('Tabulka č. 3'!L24-'KN 2016 TV tab.3'!L24,0),"")</f>
        <v>2083</v>
      </c>
      <c r="M24" s="86">
        <f>IF(ISNUMBER('Tabulka č. 3'!M24-'KN 2016 TV tab.3'!M24),ROUND('Tabulka č. 3'!M24-'KN 2016 TV tab.3'!M24,0),"")</f>
        <v>2333</v>
      </c>
      <c r="N24" s="86">
        <f>IF(ISNUMBER('Tabulka č. 3'!N24-'KN 2016 TV tab.3'!N24),ROUND('Tabulka č. 3'!N24-'KN 2016 TV tab.3'!N24,0),"")</f>
        <v>2429</v>
      </c>
      <c r="O24" s="88">
        <f>IF(ISNUMBER('Tabulka č. 3'!O24-'KN 2016 TV tab.3'!O24),ROUND('Tabulka č. 3'!O24-'KN 2016 TV tab.3'!O24,0),"")</f>
        <v>2270</v>
      </c>
      <c r="P24" s="49">
        <f t="shared" si="2"/>
        <v>2179.3571428571427</v>
      </c>
    </row>
    <row r="25" spans="1:16" x14ac:dyDescent="0.25">
      <c r="A25" s="43" t="s">
        <v>27</v>
      </c>
      <c r="B25" s="83">
        <f>IF(ISNUMBER('Tabulka č. 3'!B25-'KN 2016 TV tab.3'!B25),ROUND('Tabulka č. 3'!B25-'KN 2016 TV tab.3'!B25,2),"")</f>
        <v>0</v>
      </c>
      <c r="C25" s="83">
        <f>IF(ISNUMBER('Tabulka č. 3'!C25-'KN 2016 TV tab.3'!C25),ROUND('Tabulka č. 3'!C25-'KN 2016 TV tab.3'!C25,2),"")</f>
        <v>0</v>
      </c>
      <c r="D25" s="83">
        <f>IF(ISNUMBER('Tabulka č. 3'!D25-'KN 2016 TV tab.3'!D25),ROUND('Tabulka č. 3'!D25-'KN 2016 TV tab.3'!D25,2),"")</f>
        <v>0</v>
      </c>
      <c r="E25" s="83">
        <f>IF(ISNUMBER('Tabulka č. 3'!E25-'KN 2016 TV tab.3'!E25),ROUND('Tabulka č. 3'!E25-'KN 2016 TV tab.3'!E25,2),"")</f>
        <v>0</v>
      </c>
      <c r="F25" s="83">
        <f>IF(ISNUMBER('Tabulka č. 3'!F25-'KN 2016 TV tab.3'!F25),ROUND('Tabulka č. 3'!F25-'KN 2016 TV tab.3'!F25,2),"")</f>
        <v>2.25</v>
      </c>
      <c r="G25" s="84">
        <f>IF(ISNUMBER('Tabulka č. 3'!G25-'KN 2016 TV tab.3'!G25),ROUND('Tabulka č. 3'!G25-'KN 2016 TV tab.3'!G25,2),"")</f>
        <v>0</v>
      </c>
      <c r="H25" s="83">
        <f>IF(ISNUMBER('Tabulka č. 3'!H25-'KN 2016 TV tab.3'!H25),ROUND('Tabulka č. 3'!H25-'KN 2016 TV tab.3'!H25,2),"")</f>
        <v>-0.65</v>
      </c>
      <c r="I25" s="83">
        <f>IF(ISNUMBER('Tabulka č. 3'!I25-'KN 2016 TV tab.3'!I25),ROUND('Tabulka č. 3'!I25-'KN 2016 TV tab.3'!I25,2),"")</f>
        <v>0</v>
      </c>
      <c r="J25" s="83">
        <f>IF(ISNUMBER('Tabulka č. 3'!J25-'KN 2016 TV tab.3'!J25),ROUND('Tabulka č. 3'!J25-'KN 2016 TV tab.3'!J25,2),"")</f>
        <v>0</v>
      </c>
      <c r="K25" s="83">
        <f>IF(ISNUMBER('Tabulka č. 3'!K25-'KN 2016 TV tab.3'!K25),ROUND('Tabulka č. 3'!K25-'KN 2016 TV tab.3'!K25,2),"")</f>
        <v>0</v>
      </c>
      <c r="L25" s="83">
        <f>IF(ISNUMBER('Tabulka č. 3'!L25-'KN 2016 TV tab.3'!L25),ROUND('Tabulka č. 3'!L25-'KN 2016 TV tab.3'!L25,2),"")</f>
        <v>0</v>
      </c>
      <c r="M25" s="83">
        <f>IF(ISNUMBER('Tabulka č. 3'!M25-'KN 2016 TV tab.3'!M25),ROUND('Tabulka č. 3'!M25-'KN 2016 TV tab.3'!M25,2),"")</f>
        <v>0</v>
      </c>
      <c r="N25" s="83">
        <f>IF(ISNUMBER('Tabulka č. 3'!N25-'KN 2016 TV tab.3'!N25),ROUND('Tabulka č. 3'!N25-'KN 2016 TV tab.3'!N25,2),"")</f>
        <v>0</v>
      </c>
      <c r="O25" s="85">
        <f>IF(ISNUMBER('Tabulka č. 3'!O25-'KN 2016 TV tab.3'!O25),ROUND('Tabulka č. 3'!O25-'KN 2016 TV tab.3'!O25,2),"")</f>
        <v>0</v>
      </c>
      <c r="P25" s="48">
        <f t="shared" si="2"/>
        <v>0.1142857142857143</v>
      </c>
    </row>
    <row r="26" spans="1:16" s="39" customFormat="1" ht="15.75" thickBot="1" x14ac:dyDescent="0.3">
      <c r="A26" s="44" t="s">
        <v>28</v>
      </c>
      <c r="B26" s="89">
        <f>IF(ISNUMBER('Tabulka č. 3'!B26-'KN 2016 TV tab.3'!B26),ROUND('Tabulka č. 3'!B26-'KN 2016 TV tab.3'!B26,0),"")</f>
        <v>1000</v>
      </c>
      <c r="C26" s="89">
        <f>IF(ISNUMBER('Tabulka č. 3'!C26-'KN 2016 TV tab.3'!C26),ROUND('Tabulka č. 3'!C26-'KN 2016 TV tab.3'!C26,0),"")</f>
        <v>1024</v>
      </c>
      <c r="D26" s="89">
        <f>IF(ISNUMBER('Tabulka č. 3'!D26-'KN 2016 TV tab.3'!D26),ROUND('Tabulka č. 3'!D26-'KN 2016 TV tab.3'!D26,0),"")</f>
        <v>777</v>
      </c>
      <c r="E26" s="89">
        <f>IF(ISNUMBER('Tabulka č. 3'!E26-'KN 2016 TV tab.3'!E26),ROUND('Tabulka č. 3'!E26-'KN 2016 TV tab.3'!E26,0),"")</f>
        <v>1232</v>
      </c>
      <c r="F26" s="89">
        <f>IF(ISNUMBER('Tabulka č. 3'!F26-'KN 2016 TV tab.3'!F26),ROUND('Tabulka č. 3'!F26-'KN 2016 TV tab.3'!F26,0),"")</f>
        <v>750</v>
      </c>
      <c r="G26" s="89">
        <f>IF(ISNUMBER('Tabulka č. 3'!G26-'KN 2016 TV tab.3'!G26),ROUND('Tabulka č. 3'!G26-'KN 2016 TV tab.3'!G26,0),"")</f>
        <v>754</v>
      </c>
      <c r="H26" s="89">
        <f>IF(ISNUMBER('Tabulka č. 3'!H26-'KN 2016 TV tab.3'!H26),ROUND('Tabulka č. 3'!H26-'KN 2016 TV tab.3'!H26,0),"")</f>
        <v>960</v>
      </c>
      <c r="I26" s="89">
        <f>IF(ISNUMBER('Tabulka č. 3'!I26-'KN 2016 TV tab.3'!I26),ROUND('Tabulka č. 3'!I26-'KN 2016 TV tab.3'!I26,0),"")</f>
        <v>771</v>
      </c>
      <c r="J26" s="89">
        <f>IF(ISNUMBER('Tabulka č. 3'!J26-'KN 2016 TV tab.3'!J26),ROUND('Tabulka č. 3'!J26-'KN 2016 TV tab.3'!J26,0),"")</f>
        <v>695</v>
      </c>
      <c r="K26" s="89">
        <f>IF(ISNUMBER('Tabulka č. 3'!K26-'KN 2016 TV tab.3'!K26),ROUND('Tabulka č. 3'!K26-'KN 2016 TV tab.3'!K26,0),"")</f>
        <v>753</v>
      </c>
      <c r="L26" s="90">
        <f>IF(ISNUMBER('Tabulka č. 3'!L26-'KN 2016 TV tab.3'!L26),ROUND('Tabulka č. 3'!L26-'KN 2016 TV tab.3'!L26,0),"")</f>
        <v>688</v>
      </c>
      <c r="M26" s="89">
        <f>IF(ISNUMBER('Tabulka č. 3'!M26-'KN 2016 TV tab.3'!M26),ROUND('Tabulka č. 3'!M26-'KN 2016 TV tab.3'!M26,0),"")</f>
        <v>788</v>
      </c>
      <c r="N26" s="89">
        <f>IF(ISNUMBER('Tabulka č. 3'!N26-'KN 2016 TV tab.3'!N26),ROUND('Tabulka č. 3'!N26-'KN 2016 TV tab.3'!N26,0),"")</f>
        <v>799</v>
      </c>
      <c r="O26" s="91">
        <f>IF(ISNUMBER('Tabulka č. 3'!O26-'KN 2016 TV tab.3'!O26),ROUND('Tabulka č. 3'!O26-'KN 2016 TV tab.3'!O26,0),"")</f>
        <v>850</v>
      </c>
      <c r="P26" s="50">
        <f t="shared" si="2"/>
        <v>845.78571428571433</v>
      </c>
    </row>
    <row r="27" spans="1:16" s="41" customFormat="1" ht="19.5" thickBot="1" x14ac:dyDescent="0.35">
      <c r="A27" s="98" t="str">
        <f>'KN 2017'!A19</f>
        <v>26-52-H/01 Elektromechanik pro zařízení a přístroje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51</v>
      </c>
      <c r="B28" s="79">
        <f>IF(ISNUMBER('Tabulka č. 3'!B28-'KN 2016 TV tab.3'!B28),ROUND('Tabulka č. 3'!B28-'KN 2016 TV tab.3'!B28,0),"")</f>
        <v>1550</v>
      </c>
      <c r="C28" s="79">
        <f>IF(ISNUMBER('Tabulka č. 3'!C28-'KN 2016 TV tab.3'!C28),ROUND('Tabulka č. 3'!C28-'KN 2016 TV tab.3'!C28,0),"")</f>
        <v>1851</v>
      </c>
      <c r="D28" s="79">
        <f>IF(ISNUMBER('Tabulka č. 3'!D28-'KN 2016 TV tab.3'!D28),ROUND('Tabulka č. 3'!D28-'KN 2016 TV tab.3'!D28,0),"")</f>
        <v>1628</v>
      </c>
      <c r="E28" s="79">
        <f>IF(ISNUMBER('Tabulka č. 3'!E28-'KN 2016 TV tab.3'!E28),ROUND('Tabulka č. 3'!E28-'KN 2016 TV tab.3'!E28,0),"")</f>
        <v>1852</v>
      </c>
      <c r="F28" s="79">
        <f>IF(ISNUMBER('Tabulka č. 3'!F28-'KN 2016 TV tab.3'!F28),ROUND('Tabulka č. 3'!F28-'KN 2016 TV tab.3'!F28,0),"")</f>
        <v>3575</v>
      </c>
      <c r="G28" s="79">
        <f>IF(ISNUMBER('Tabulka č. 3'!G28-'KN 2016 TV tab.3'!G28),ROUND('Tabulka č. 3'!G28-'KN 2016 TV tab.3'!G28,0),"")</f>
        <v>1249</v>
      </c>
      <c r="H28" s="79">
        <f>IF(ISNUMBER('Tabulka č. 3'!H28-'KN 2016 TV tab.3'!H28),ROUND('Tabulka č. 3'!H28-'KN 2016 TV tab.3'!H28,0),"")</f>
        <v>2053</v>
      </c>
      <c r="I28" s="79">
        <f>IF(ISNUMBER('Tabulka č. 3'!I28-'KN 2016 TV tab.3'!I28),ROUND('Tabulka č. 3'!I28-'KN 2016 TV tab.3'!I28,0),"")</f>
        <v>1381</v>
      </c>
      <c r="J28" s="79">
        <f>IF(ISNUMBER('Tabulka č. 3'!J28-'KN 2016 TV tab.3'!J28),ROUND('Tabulka č. 3'!J28-'KN 2016 TV tab.3'!J28,0),"")</f>
        <v>1226</v>
      </c>
      <c r="K28" s="79">
        <f>IF(ISNUMBER('Tabulka č. 3'!K28-'KN 2016 TV tab.3'!K28),ROUND('Tabulka č. 3'!K28-'KN 2016 TV tab.3'!K28,0),"")</f>
        <v>1499</v>
      </c>
      <c r="L28" s="79">
        <f>IF(ISNUMBER('Tabulka č. 3'!L28-'KN 2016 TV tab.3'!L28),ROUND('Tabulka č. 3'!L28-'KN 2016 TV tab.3'!L28,0),"")</f>
        <v>1614</v>
      </c>
      <c r="M28" s="79">
        <f>IF(ISNUMBER('Tabulka č. 3'!M28-'KN 2016 TV tab.3'!M28),ROUND('Tabulka č. 3'!M28-'KN 2016 TV tab.3'!M28,0),"")</f>
        <v>1720</v>
      </c>
      <c r="N28" s="79" t="str">
        <f>IF(ISNUMBER('Tabulka č. 3'!N28-'KN 2016 TV tab.3'!N28),ROUND('Tabulka č. 3'!N28-'KN 2016 TV tab.3'!N28,0),"")</f>
        <v/>
      </c>
      <c r="O28" s="80">
        <f>IF(ISNUMBER('Tabulka č. 3'!O28-'KN 2016 TV tab.3'!O28),ROUND('Tabulka č. 3'!O28-'KN 2016 TV tab.3'!O28,0),"")</f>
        <v>1509</v>
      </c>
      <c r="P28" s="46">
        <f>IF(ISNUMBER(AVERAGE(B28:O28)),AVERAGE(B28:O28),"")</f>
        <v>1746.6923076923076</v>
      </c>
    </row>
    <row r="29" spans="1:16" s="39" customFormat="1" x14ac:dyDescent="0.25">
      <c r="A29" s="42" t="s">
        <v>52</v>
      </c>
      <c r="B29" s="81">
        <f>IF(ISNUMBER('Tabulka č. 3'!B29-'KN 2016 TV tab.3'!B29),ROUND('Tabulka č. 3'!B29-'KN 2016 TV tab.3'!B29,0),"")</f>
        <v>0</v>
      </c>
      <c r="C29" s="81">
        <f>IF(ISNUMBER('Tabulka č. 3'!C29-'KN 2016 TV tab.3'!C29),ROUND('Tabulka č. 3'!C29-'KN 2016 TV tab.3'!C29,0),"")</f>
        <v>0</v>
      </c>
      <c r="D29" s="81">
        <f>IF(ISNUMBER('Tabulka č. 3'!D29-'KN 2016 TV tab.3'!D29),ROUND('Tabulka č. 3'!D29-'KN 2016 TV tab.3'!D29,0),"")</f>
        <v>-15</v>
      </c>
      <c r="E29" s="81">
        <f>IF(ISNUMBER('Tabulka č. 3'!E29-'KN 2016 TV tab.3'!E29),ROUND('Tabulka č. 3'!E29-'KN 2016 TV tab.3'!E29,0),"")</f>
        <v>0</v>
      </c>
      <c r="F29" s="81">
        <f>IF(ISNUMBER('Tabulka č. 3'!F29-'KN 2016 TV tab.3'!F29),ROUND('Tabulka č. 3'!F29-'KN 2016 TV tab.3'!F29,0),"")</f>
        <v>0</v>
      </c>
      <c r="G29" s="81">
        <f>IF(ISNUMBER('Tabulka č. 3'!G29-'KN 2016 TV tab.3'!G29),ROUND('Tabulka č. 3'!G29-'KN 2016 TV tab.3'!G29,0),"")</f>
        <v>5</v>
      </c>
      <c r="H29" s="81">
        <f>IF(ISNUMBER('Tabulka č. 3'!H29-'KN 2016 TV tab.3'!H29),ROUND('Tabulka č. 3'!H29-'KN 2016 TV tab.3'!H29,0),"")</f>
        <v>0</v>
      </c>
      <c r="I29" s="81">
        <f>IF(ISNUMBER('Tabulka č. 3'!I29-'KN 2016 TV tab.3'!I29),ROUND('Tabulka č. 3'!I29-'KN 2016 TV tab.3'!I29,0),"")</f>
        <v>1</v>
      </c>
      <c r="J29" s="81">
        <f>IF(ISNUMBER('Tabulka č. 3'!J29-'KN 2016 TV tab.3'!J29),ROUND('Tabulka č. 3'!J29-'KN 2016 TV tab.3'!J29,0),"")</f>
        <v>-10</v>
      </c>
      <c r="K29" s="81">
        <f>IF(ISNUMBER('Tabulka č. 3'!K29-'KN 2016 TV tab.3'!K29),ROUND('Tabulka č. 3'!K29-'KN 2016 TV tab.3'!K29,0),"")</f>
        <v>-2</v>
      </c>
      <c r="L29" s="81">
        <f>IF(ISNUMBER('Tabulka č. 3'!L29-'KN 2016 TV tab.3'!L29),ROUND('Tabulka č. 3'!L29-'KN 2016 TV tab.3'!L29,0),"")</f>
        <v>-9</v>
      </c>
      <c r="M29" s="81">
        <f>IF(ISNUMBER('Tabulka č. 3'!M29-'KN 2016 TV tab.3'!M29),ROUND('Tabulka č. 3'!M29-'KN 2016 TV tab.3'!M29,0),"")</f>
        <v>0</v>
      </c>
      <c r="N29" s="81" t="str">
        <f>IF(ISNUMBER('Tabulka č. 3'!N29-'KN 2016 TV tab.3'!N29),ROUND('Tabulka č. 3'!N29-'KN 2016 TV tab.3'!N29,0),"")</f>
        <v/>
      </c>
      <c r="O29" s="82">
        <f>IF(ISNUMBER('Tabulka č. 3'!O29-'KN 2016 TV tab.3'!O29),ROUND('Tabulka č. 3'!O29-'KN 2016 TV tab.3'!O29,0),"")</f>
        <v>0</v>
      </c>
      <c r="P29" s="47">
        <f t="shared" ref="P29:P33" si="3">IF(ISNUMBER(AVERAGE(B29:O29)),AVERAGE(B29:O29),"")</f>
        <v>-2.3076923076923075</v>
      </c>
    </row>
    <row r="30" spans="1:16" x14ac:dyDescent="0.25">
      <c r="A30" s="43" t="s">
        <v>25</v>
      </c>
      <c r="B30" s="83">
        <f>IF(ISNUMBER('Tabulka č. 3'!B30-'KN 2016 TV tab.3'!B30),ROUND('Tabulka č. 3'!B30-'KN 2016 TV tab.3'!B30,2),"")</f>
        <v>0</v>
      </c>
      <c r="C30" s="83">
        <f>IF(ISNUMBER('Tabulka č. 3'!C30-'KN 2016 TV tab.3'!C30),ROUND('Tabulka č. 3'!C30-'KN 2016 TV tab.3'!C30,2),"")</f>
        <v>0.08</v>
      </c>
      <c r="D30" s="83">
        <f>IF(ISNUMBER('Tabulka č. 3'!D30-'KN 2016 TV tab.3'!D30),ROUND('Tabulka č. 3'!D30-'KN 2016 TV tab.3'!D30,2),"")</f>
        <v>0</v>
      </c>
      <c r="E30" s="83">
        <f>IF(ISNUMBER('Tabulka č. 3'!E30-'KN 2016 TV tab.3'!E30),ROUND('Tabulka č. 3'!E30-'KN 2016 TV tab.3'!E30,2),"")</f>
        <v>0</v>
      </c>
      <c r="F30" s="83">
        <f>IF(ISNUMBER('Tabulka č. 3'!F30-'KN 2016 TV tab.3'!F30),ROUND('Tabulka č. 3'!F30-'KN 2016 TV tab.3'!F30,2),"")</f>
        <v>-2.06</v>
      </c>
      <c r="G30" s="84">
        <f>IF(ISNUMBER('Tabulka č. 3'!G30-'KN 2016 TV tab.3'!G30),ROUND('Tabulka č. 3'!G30-'KN 2016 TV tab.3'!G30,2),"")</f>
        <v>0</v>
      </c>
      <c r="H30" s="83">
        <f>IF(ISNUMBER('Tabulka č. 3'!H30-'KN 2016 TV tab.3'!H30),ROUND('Tabulka č. 3'!H30-'KN 2016 TV tab.3'!H30,2),"")</f>
        <v>-0.89</v>
      </c>
      <c r="I30" s="83">
        <f>IF(ISNUMBER('Tabulka č. 3'!I30-'KN 2016 TV tab.3'!I30),ROUND('Tabulka č. 3'!I30-'KN 2016 TV tab.3'!I30,2),"")</f>
        <v>0</v>
      </c>
      <c r="J30" s="83">
        <f>IF(ISNUMBER('Tabulka č. 3'!J30-'KN 2016 TV tab.3'!J30),ROUND('Tabulka č. 3'!J30-'KN 2016 TV tab.3'!J30,2),"")</f>
        <v>0</v>
      </c>
      <c r="K30" s="83">
        <f>IF(ISNUMBER('Tabulka č. 3'!K30-'KN 2016 TV tab.3'!K30),ROUND('Tabulka č. 3'!K30-'KN 2016 TV tab.3'!K30,2),"")</f>
        <v>0</v>
      </c>
      <c r="L30" s="83">
        <f>IF(ISNUMBER('Tabulka č. 3'!L30-'KN 2016 TV tab.3'!L30),ROUND('Tabulka č. 3'!L30-'KN 2016 TV tab.3'!L30,2),"")</f>
        <v>-0.25</v>
      </c>
      <c r="M30" s="83">
        <f>IF(ISNUMBER('Tabulka č. 3'!M30-'KN 2016 TV tab.3'!M30),ROUND('Tabulka č. 3'!M30-'KN 2016 TV tab.3'!M30,2),"")</f>
        <v>0</v>
      </c>
      <c r="N30" s="83" t="str">
        <f>IF(ISNUMBER('Tabulka č. 3'!N30-'KN 2016 TV tab.3'!N30),ROUND('Tabulka č. 3'!N30-'KN 2016 TV tab.3'!N30,2),"")</f>
        <v/>
      </c>
      <c r="O30" s="85">
        <f>IF(ISNUMBER('Tabulka č. 3'!O30-'KN 2016 TV tab.3'!O30),ROUND('Tabulka č. 3'!O30-'KN 2016 TV tab.3'!O30,2),"")</f>
        <v>0</v>
      </c>
      <c r="P30" s="48">
        <f t="shared" si="3"/>
        <v>-0.24000000000000002</v>
      </c>
    </row>
    <row r="31" spans="1:16" s="39" customFormat="1" x14ac:dyDescent="0.25">
      <c r="A31" s="42" t="s">
        <v>26</v>
      </c>
      <c r="B31" s="86">
        <f>IF(ISNUMBER('Tabulka č. 3'!B31-'KN 2016 TV tab.3'!B31),ROUND('Tabulka č. 3'!B31-'KN 2016 TV tab.3'!B31,0),"")</f>
        <v>2430</v>
      </c>
      <c r="C31" s="86">
        <f>IF(ISNUMBER('Tabulka č. 3'!C31-'KN 2016 TV tab.3'!C31),ROUND('Tabulka č. 3'!C31-'KN 2016 TV tab.3'!C31,0),"")</f>
        <v>2433</v>
      </c>
      <c r="D31" s="86">
        <f>IF(ISNUMBER('Tabulka č. 3'!D31-'KN 2016 TV tab.3'!D31),ROUND('Tabulka č. 3'!D31-'KN 2016 TV tab.3'!D31,0),"")</f>
        <v>2202</v>
      </c>
      <c r="E31" s="86">
        <f>IF(ISNUMBER('Tabulka č. 3'!E31-'KN 2016 TV tab.3'!E31),ROUND('Tabulka č. 3'!E31-'KN 2016 TV tab.3'!E31,0),"")</f>
        <v>2570</v>
      </c>
      <c r="F31" s="86">
        <f>IF(ISNUMBER('Tabulka č. 3'!F31-'KN 2016 TV tab.3'!F31),ROUND('Tabulka č. 3'!F31-'KN 2016 TV tab.3'!F31,0),"")</f>
        <v>2000</v>
      </c>
      <c r="G31" s="86">
        <f>IF(ISNUMBER('Tabulka č. 3'!G31-'KN 2016 TV tab.3'!G31),ROUND('Tabulka č. 3'!G31-'KN 2016 TV tab.3'!G31,0),"")</f>
        <v>1887</v>
      </c>
      <c r="H31" s="86">
        <f>IF(ISNUMBER('Tabulka č. 3'!H31-'KN 2016 TV tab.3'!H31),ROUND('Tabulka č. 3'!H31-'KN 2016 TV tab.3'!H31,0),"")</f>
        <v>2280</v>
      </c>
      <c r="I31" s="86">
        <f>IF(ISNUMBER('Tabulka č. 3'!I31-'KN 2016 TV tab.3'!I31),ROUND('Tabulka č. 3'!I31-'KN 2016 TV tab.3'!I31,0),"")</f>
        <v>1841</v>
      </c>
      <c r="J31" s="86">
        <f>IF(ISNUMBER('Tabulka č. 3'!J31-'KN 2016 TV tab.3'!J31),ROUND('Tabulka č. 3'!J31-'KN 2016 TV tab.3'!J31,0),"")</f>
        <v>1656</v>
      </c>
      <c r="K31" s="86">
        <f>IF(ISNUMBER('Tabulka č. 3'!K31-'KN 2016 TV tab.3'!K31),ROUND('Tabulka č. 3'!K31-'KN 2016 TV tab.3'!K31,0),"")</f>
        <v>2097</v>
      </c>
      <c r="L31" s="87">
        <f>IF(ISNUMBER('Tabulka č. 3'!L31-'KN 2016 TV tab.3'!L31),ROUND('Tabulka č. 3'!L31-'KN 2016 TV tab.3'!L31,0),"")</f>
        <v>2083</v>
      </c>
      <c r="M31" s="86">
        <f>IF(ISNUMBER('Tabulka č. 3'!M31-'KN 2016 TV tab.3'!M31),ROUND('Tabulka č. 3'!M31-'KN 2016 TV tab.3'!M31,0),"")</f>
        <v>2333</v>
      </c>
      <c r="N31" s="86" t="str">
        <f>IF(ISNUMBER('Tabulka č. 3'!N31-'KN 2016 TV tab.3'!N31),ROUND('Tabulka č. 3'!N31-'KN 2016 TV tab.3'!N31,0),"")</f>
        <v/>
      </c>
      <c r="O31" s="88">
        <f>IF(ISNUMBER('Tabulka č. 3'!O31-'KN 2016 TV tab.3'!O31),ROUND('Tabulka č. 3'!O31-'KN 2016 TV tab.3'!O31,0),"")</f>
        <v>2270</v>
      </c>
      <c r="P31" s="49">
        <f t="shared" si="3"/>
        <v>2160.1538461538462</v>
      </c>
    </row>
    <row r="32" spans="1:16" x14ac:dyDescent="0.25">
      <c r="A32" s="43" t="s">
        <v>27</v>
      </c>
      <c r="B32" s="83">
        <f>IF(ISNUMBER('Tabulka č. 3'!B32-'KN 2016 TV tab.3'!B32),ROUND('Tabulka č. 3'!B32-'KN 2016 TV tab.3'!B32,2),"")</f>
        <v>0</v>
      </c>
      <c r="C32" s="83">
        <f>IF(ISNUMBER('Tabulka č. 3'!C32-'KN 2016 TV tab.3'!C32),ROUND('Tabulka č. 3'!C32-'KN 2016 TV tab.3'!C32,2),"")</f>
        <v>0</v>
      </c>
      <c r="D32" s="83">
        <f>IF(ISNUMBER('Tabulka č. 3'!D32-'KN 2016 TV tab.3'!D32),ROUND('Tabulka č. 3'!D32-'KN 2016 TV tab.3'!D32,2),"")</f>
        <v>0</v>
      </c>
      <c r="E32" s="83">
        <f>IF(ISNUMBER('Tabulka č. 3'!E32-'KN 2016 TV tab.3'!E32),ROUND('Tabulka č. 3'!E32-'KN 2016 TV tab.3'!E32,2),"")</f>
        <v>0</v>
      </c>
      <c r="F32" s="83">
        <f>IF(ISNUMBER('Tabulka č. 3'!F32-'KN 2016 TV tab.3'!F32),ROUND('Tabulka č. 3'!F32-'KN 2016 TV tab.3'!F32,2),"")</f>
        <v>-21.06</v>
      </c>
      <c r="G32" s="84">
        <f>IF(ISNUMBER('Tabulka č. 3'!G32-'KN 2016 TV tab.3'!G32),ROUND('Tabulka č. 3'!G32-'KN 2016 TV tab.3'!G32,2),"")</f>
        <v>0</v>
      </c>
      <c r="H32" s="83">
        <f>IF(ISNUMBER('Tabulka č. 3'!H32-'KN 2016 TV tab.3'!H32),ROUND('Tabulka č. 3'!H32-'KN 2016 TV tab.3'!H32,2),"")</f>
        <v>-0.65</v>
      </c>
      <c r="I32" s="83">
        <f>IF(ISNUMBER('Tabulka č. 3'!I32-'KN 2016 TV tab.3'!I32),ROUND('Tabulka č. 3'!I32-'KN 2016 TV tab.3'!I32,2),"")</f>
        <v>0</v>
      </c>
      <c r="J32" s="83">
        <f>IF(ISNUMBER('Tabulka č. 3'!J32-'KN 2016 TV tab.3'!J32),ROUND('Tabulka č. 3'!J32-'KN 2016 TV tab.3'!J32,2),"")</f>
        <v>0</v>
      </c>
      <c r="K32" s="83">
        <f>IF(ISNUMBER('Tabulka č. 3'!K32-'KN 2016 TV tab.3'!K32),ROUND('Tabulka č. 3'!K32-'KN 2016 TV tab.3'!K32,2),"")</f>
        <v>0</v>
      </c>
      <c r="L32" s="83">
        <f>IF(ISNUMBER('Tabulka č. 3'!L32-'KN 2016 TV tab.3'!L32),ROUND('Tabulka č. 3'!L32-'KN 2016 TV tab.3'!L32,2),"")</f>
        <v>0</v>
      </c>
      <c r="M32" s="83">
        <f>IF(ISNUMBER('Tabulka č. 3'!M32-'KN 2016 TV tab.3'!M32),ROUND('Tabulka č. 3'!M32-'KN 2016 TV tab.3'!M32,2),"")</f>
        <v>0</v>
      </c>
      <c r="N32" s="83" t="str">
        <f>IF(ISNUMBER('Tabulka č. 3'!N32-'KN 2016 TV tab.3'!N32),ROUND('Tabulka č. 3'!N32-'KN 2016 TV tab.3'!N32,2),"")</f>
        <v/>
      </c>
      <c r="O32" s="85">
        <f>IF(ISNUMBER('Tabulka č. 3'!O32-'KN 2016 TV tab.3'!O32),ROUND('Tabulka č. 3'!O32-'KN 2016 TV tab.3'!O32,2),"")</f>
        <v>0</v>
      </c>
      <c r="P32" s="48">
        <f t="shared" si="3"/>
        <v>-1.6699999999999997</v>
      </c>
    </row>
    <row r="33" spans="1:16" s="39" customFormat="1" ht="15.75" thickBot="1" x14ac:dyDescent="0.3">
      <c r="A33" s="44" t="s">
        <v>28</v>
      </c>
      <c r="B33" s="89">
        <f>IF(ISNUMBER('Tabulka č. 3'!B33-'KN 2016 TV tab.3'!B33),ROUND('Tabulka č. 3'!B33-'KN 2016 TV tab.3'!B33,0),"")</f>
        <v>1000</v>
      </c>
      <c r="C33" s="89">
        <f>IF(ISNUMBER('Tabulka č. 3'!C33-'KN 2016 TV tab.3'!C33),ROUND('Tabulka č. 3'!C33-'KN 2016 TV tab.3'!C33,0),"")</f>
        <v>1024</v>
      </c>
      <c r="D33" s="89">
        <f>IF(ISNUMBER('Tabulka č. 3'!D33-'KN 2016 TV tab.3'!D33),ROUND('Tabulka č. 3'!D33-'KN 2016 TV tab.3'!D33,0),"")</f>
        <v>777</v>
      </c>
      <c r="E33" s="89">
        <f>IF(ISNUMBER('Tabulka č. 3'!E33-'KN 2016 TV tab.3'!E33),ROUND('Tabulka č. 3'!E33-'KN 2016 TV tab.3'!E33,0),"")</f>
        <v>1232</v>
      </c>
      <c r="F33" s="89">
        <f>IF(ISNUMBER('Tabulka č. 3'!F33-'KN 2016 TV tab.3'!F33),ROUND('Tabulka č. 3'!F33-'KN 2016 TV tab.3'!F33,0),"")</f>
        <v>750</v>
      </c>
      <c r="G33" s="89">
        <f>IF(ISNUMBER('Tabulka č. 3'!G33-'KN 2016 TV tab.3'!G33),ROUND('Tabulka č. 3'!G33-'KN 2016 TV tab.3'!G33,0),"")</f>
        <v>754</v>
      </c>
      <c r="H33" s="89">
        <f>IF(ISNUMBER('Tabulka č. 3'!H33-'KN 2016 TV tab.3'!H33),ROUND('Tabulka č. 3'!H33-'KN 2016 TV tab.3'!H33,0),"")</f>
        <v>960</v>
      </c>
      <c r="I33" s="89">
        <f>IF(ISNUMBER('Tabulka č. 3'!I33-'KN 2016 TV tab.3'!I33),ROUND('Tabulka č. 3'!I33-'KN 2016 TV tab.3'!I33,0),"")</f>
        <v>771</v>
      </c>
      <c r="J33" s="89">
        <f>IF(ISNUMBER('Tabulka č. 3'!J33-'KN 2016 TV tab.3'!J33),ROUND('Tabulka č. 3'!J33-'KN 2016 TV tab.3'!J33,0),"")</f>
        <v>695</v>
      </c>
      <c r="K33" s="89">
        <f>IF(ISNUMBER('Tabulka č. 3'!K33-'KN 2016 TV tab.3'!K33),ROUND('Tabulka č. 3'!K33-'KN 2016 TV tab.3'!K33,0),"")</f>
        <v>753</v>
      </c>
      <c r="L33" s="90">
        <f>IF(ISNUMBER('Tabulka č. 3'!L33-'KN 2016 TV tab.3'!L33),ROUND('Tabulka č. 3'!L33-'KN 2016 TV tab.3'!L33,0),"")</f>
        <v>688</v>
      </c>
      <c r="M33" s="89">
        <f>IF(ISNUMBER('Tabulka č. 3'!M33-'KN 2016 TV tab.3'!M33),ROUND('Tabulka č. 3'!M33-'KN 2016 TV tab.3'!M33,0),"")</f>
        <v>788</v>
      </c>
      <c r="N33" s="89" t="str">
        <f>IF(ISNUMBER('Tabulka č. 3'!N33-'KN 2016 TV tab.3'!N33),ROUND('Tabulka č. 3'!N33-'KN 2016 TV tab.3'!N33,0),"")</f>
        <v/>
      </c>
      <c r="O33" s="91">
        <f>IF(ISNUMBER('Tabulka č. 3'!O33-'KN 2016 TV tab.3'!O33),ROUND('Tabulka č. 3'!O33-'KN 2016 TV tab.3'!O33,0),"")</f>
        <v>850</v>
      </c>
      <c r="P33" s="50">
        <f t="shared" si="3"/>
        <v>849.38461538461536</v>
      </c>
    </row>
    <row r="34" spans="1:16" s="41" customFormat="1" ht="19.5" thickBot="1" x14ac:dyDescent="0.35">
      <c r="A34" s="98" t="str">
        <f>'KN 2017'!A20</f>
        <v>23-55-H/02 Karosář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51</v>
      </c>
      <c r="B35" s="79">
        <f>IF(ISNUMBER('Tabulka č. 3'!B35-'KN 2016 TV tab.3'!B35),ROUND('Tabulka č. 3'!B35-'KN 2016 TV tab.3'!B35,0),"")</f>
        <v>1563</v>
      </c>
      <c r="C35" s="79">
        <f>IF(ISNUMBER('Tabulka č. 3'!C35-'KN 2016 TV tab.3'!C35),ROUND('Tabulka č. 3'!C35-'KN 2016 TV tab.3'!C35,0),"")</f>
        <v>1429</v>
      </c>
      <c r="D35" s="79">
        <f>IF(ISNUMBER('Tabulka č. 3'!D35-'KN 2016 TV tab.3'!D35),ROUND('Tabulka č. 3'!D35-'KN 2016 TV tab.3'!D35,0),"")</f>
        <v>1280</v>
      </c>
      <c r="E35" s="79">
        <f>IF(ISNUMBER('Tabulka č. 3'!E35-'KN 2016 TV tab.3'!E35),ROUND('Tabulka č. 3'!E35-'KN 2016 TV tab.3'!E35,0),"")</f>
        <v>2464</v>
      </c>
      <c r="F35" s="79" t="str">
        <f>IF(ISNUMBER('Tabulka č. 3'!F35-'KN 2016 TV tab.3'!F35),ROUND('Tabulka č. 3'!F35-'KN 2016 TV tab.3'!F35,0),"")</f>
        <v/>
      </c>
      <c r="G35" s="79">
        <f>IF(ISNUMBER('Tabulka č. 3'!G35-'KN 2016 TV tab.3'!G35),ROUND('Tabulka č. 3'!G35-'KN 2016 TV tab.3'!G35,0),"")</f>
        <v>1079</v>
      </c>
      <c r="H35" s="79">
        <f>IF(ISNUMBER('Tabulka č. 3'!H35-'KN 2016 TV tab.3'!H35),ROUND('Tabulka č. 3'!H35-'KN 2016 TV tab.3'!H35,0),"")</f>
        <v>3007</v>
      </c>
      <c r="I35" s="79">
        <f>IF(ISNUMBER('Tabulka č. 3'!I35-'KN 2016 TV tab.3'!I35),ROUND('Tabulka č. 3'!I35-'KN 2016 TV tab.3'!I35,0),"")</f>
        <v>1152</v>
      </c>
      <c r="J35" s="79">
        <f>IF(ISNUMBER('Tabulka č. 3'!J35-'KN 2016 TV tab.3'!J35),ROUND('Tabulka č. 3'!J35-'KN 2016 TV tab.3'!J35,0),"")</f>
        <v>1068</v>
      </c>
      <c r="K35" s="79">
        <f>IF(ISNUMBER('Tabulka č. 3'!K35-'KN 2016 TV tab.3'!K35),ROUND('Tabulka č. 3'!K35-'KN 2016 TV tab.3'!K35,0),"")</f>
        <v>1250</v>
      </c>
      <c r="L35" s="79">
        <f>IF(ISNUMBER('Tabulka č. 3'!L35-'KN 2016 TV tab.3'!L35),ROUND('Tabulka č. 3'!L35-'KN 2016 TV tab.3'!L35,0),"")</f>
        <v>1290</v>
      </c>
      <c r="M35" s="79">
        <f>IF(ISNUMBER('Tabulka č. 3'!M35-'KN 2016 TV tab.3'!M35),ROUND('Tabulka č. 3'!M35-'KN 2016 TV tab.3'!M35,0),"")</f>
        <v>1393</v>
      </c>
      <c r="N35" s="79">
        <f>IF(ISNUMBER('Tabulka č. 3'!N35-'KN 2016 TV tab.3'!N35),ROUND('Tabulka č. 3'!N35-'KN 2016 TV tab.3'!N35,0),"")</f>
        <v>1256</v>
      </c>
      <c r="O35" s="80">
        <f>IF(ISNUMBER('Tabulka č. 3'!O35-'KN 2016 TV tab.3'!O35),ROUND('Tabulka č. 3'!O35-'KN 2016 TV tab.3'!O35,0),"")</f>
        <v>1411</v>
      </c>
      <c r="P35" s="46">
        <f>IF(ISNUMBER(AVERAGE(B35:O35)),AVERAGE(B35:O35),"")</f>
        <v>1510.9230769230769</v>
      </c>
    </row>
    <row r="36" spans="1:16" s="39" customFormat="1" x14ac:dyDescent="0.25">
      <c r="A36" s="42" t="s">
        <v>52</v>
      </c>
      <c r="B36" s="81">
        <f>IF(ISNUMBER('Tabulka č. 3'!B36-'KN 2016 TV tab.3'!B36),ROUND('Tabulka č. 3'!B36-'KN 2016 TV tab.3'!B36,0),"")</f>
        <v>0</v>
      </c>
      <c r="C36" s="81">
        <f>IF(ISNUMBER('Tabulka č. 3'!C36-'KN 2016 TV tab.3'!C36),ROUND('Tabulka č. 3'!C36-'KN 2016 TV tab.3'!C36,0),"")</f>
        <v>0</v>
      </c>
      <c r="D36" s="81">
        <f>IF(ISNUMBER('Tabulka č. 3'!D36-'KN 2016 TV tab.3'!D36),ROUND('Tabulka č. 3'!D36-'KN 2016 TV tab.3'!D36,0),"")</f>
        <v>-15</v>
      </c>
      <c r="E36" s="81">
        <f>IF(ISNUMBER('Tabulka č. 3'!E36-'KN 2016 TV tab.3'!E36),ROUND('Tabulka č. 3'!E36-'KN 2016 TV tab.3'!E36,0),"")</f>
        <v>0</v>
      </c>
      <c r="F36" s="81" t="str">
        <f>IF(ISNUMBER('Tabulka č. 3'!F36-'KN 2016 TV tab.3'!F36),ROUND('Tabulka č. 3'!F36-'KN 2016 TV tab.3'!F36,0),"")</f>
        <v/>
      </c>
      <c r="G36" s="81">
        <f>IF(ISNUMBER('Tabulka č. 3'!G36-'KN 2016 TV tab.3'!G36),ROUND('Tabulka č. 3'!G36-'KN 2016 TV tab.3'!G36,0),"")</f>
        <v>5</v>
      </c>
      <c r="H36" s="81">
        <f>IF(ISNUMBER('Tabulka č. 3'!H36-'KN 2016 TV tab.3'!H36),ROUND('Tabulka č. 3'!H36-'KN 2016 TV tab.3'!H36,0),"")</f>
        <v>0</v>
      </c>
      <c r="I36" s="81">
        <f>IF(ISNUMBER('Tabulka č. 3'!I36-'KN 2016 TV tab.3'!I36),ROUND('Tabulka č. 3'!I36-'KN 2016 TV tab.3'!I36,0),"")</f>
        <v>1</v>
      </c>
      <c r="J36" s="81">
        <f>IF(ISNUMBER('Tabulka č. 3'!J36-'KN 2016 TV tab.3'!J36),ROUND('Tabulka č. 3'!J36-'KN 2016 TV tab.3'!J36,0),"")</f>
        <v>-8</v>
      </c>
      <c r="K36" s="81">
        <f>IF(ISNUMBER('Tabulka č. 3'!K36-'KN 2016 TV tab.3'!K36),ROUND('Tabulka č. 3'!K36-'KN 2016 TV tab.3'!K36,0),"")</f>
        <v>-2</v>
      </c>
      <c r="L36" s="81">
        <f>IF(ISNUMBER('Tabulka č. 3'!L36-'KN 2016 TV tab.3'!L36),ROUND('Tabulka č. 3'!L36-'KN 2016 TV tab.3'!L36,0),"")</f>
        <v>-9</v>
      </c>
      <c r="M36" s="81">
        <f>IF(ISNUMBER('Tabulka č. 3'!M36-'KN 2016 TV tab.3'!M36),ROUND('Tabulka č. 3'!M36-'KN 2016 TV tab.3'!M36,0),"")</f>
        <v>0</v>
      </c>
      <c r="N36" s="81">
        <f>IF(ISNUMBER('Tabulka č. 3'!N36-'KN 2016 TV tab.3'!N36),ROUND('Tabulka č. 3'!N36-'KN 2016 TV tab.3'!N36,0),"")</f>
        <v>-37</v>
      </c>
      <c r="O36" s="82">
        <f>IF(ISNUMBER('Tabulka č. 3'!O36-'KN 2016 TV tab.3'!O36),ROUND('Tabulka č. 3'!O36-'KN 2016 TV tab.3'!O36,0),"")</f>
        <v>0</v>
      </c>
      <c r="P36" s="47">
        <f t="shared" ref="P36:P40" si="4">IF(ISNUMBER(AVERAGE(B36:O36)),AVERAGE(B36:O36),"")</f>
        <v>-5</v>
      </c>
    </row>
    <row r="37" spans="1:16" x14ac:dyDescent="0.25">
      <c r="A37" s="43" t="s">
        <v>25</v>
      </c>
      <c r="B37" s="83">
        <f>IF(ISNUMBER('Tabulka č. 3'!B37-'KN 2016 TV tab.3'!B37),ROUND('Tabulka č. 3'!B37-'KN 2016 TV tab.3'!B37,2),"")</f>
        <v>0</v>
      </c>
      <c r="C37" s="83">
        <f>IF(ISNUMBER('Tabulka č. 3'!C37-'KN 2016 TV tab.3'!C37),ROUND('Tabulka č. 3'!C37-'KN 2016 TV tab.3'!C37,2),"")</f>
        <v>0.11</v>
      </c>
      <c r="D37" s="83">
        <f>IF(ISNUMBER('Tabulka č. 3'!D37-'KN 2016 TV tab.3'!D37),ROUND('Tabulka č. 3'!D37-'KN 2016 TV tab.3'!D37,2),"")</f>
        <v>0</v>
      </c>
      <c r="E37" s="83">
        <f>IF(ISNUMBER('Tabulka č. 3'!E37-'KN 2016 TV tab.3'!E37),ROUND('Tabulka č. 3'!E37-'KN 2016 TV tab.3'!E37,2),"")</f>
        <v>-2.0099999999999998</v>
      </c>
      <c r="F37" s="83" t="str">
        <f>IF(ISNUMBER('Tabulka č. 3'!F37-'KN 2016 TV tab.3'!F37),ROUND('Tabulka č. 3'!F37-'KN 2016 TV tab.3'!F37,2),"")</f>
        <v/>
      </c>
      <c r="G37" s="84">
        <f>IF(ISNUMBER('Tabulka č. 3'!G37-'KN 2016 TV tab.3'!G37),ROUND('Tabulka č. 3'!G37-'KN 2016 TV tab.3'!G37,2),"")</f>
        <v>0</v>
      </c>
      <c r="H37" s="83">
        <f>IF(ISNUMBER('Tabulka č. 3'!H37-'KN 2016 TV tab.3'!H37),ROUND('Tabulka č. 3'!H37-'KN 2016 TV tab.3'!H37,2),"")</f>
        <v>-2.87</v>
      </c>
      <c r="I37" s="83">
        <f>IF(ISNUMBER('Tabulka č. 3'!I37-'KN 2016 TV tab.3'!I37),ROUND('Tabulka č. 3'!I37-'KN 2016 TV tab.3'!I37,2),"")</f>
        <v>0</v>
      </c>
      <c r="J37" s="83">
        <f>IF(ISNUMBER('Tabulka č. 3'!J37-'KN 2016 TV tab.3'!J37),ROUND('Tabulka č. 3'!J37-'KN 2016 TV tab.3'!J37,2),"")</f>
        <v>0</v>
      </c>
      <c r="K37" s="83">
        <f>IF(ISNUMBER('Tabulka č. 3'!K37-'KN 2016 TV tab.3'!K37),ROUND('Tabulka č. 3'!K37-'KN 2016 TV tab.3'!K37,2),"")</f>
        <v>0</v>
      </c>
      <c r="L37" s="83">
        <f>IF(ISNUMBER('Tabulka č. 3'!L37-'KN 2016 TV tab.3'!L37),ROUND('Tabulka č. 3'!L37-'KN 2016 TV tab.3'!L37,2),"")</f>
        <v>-0.02</v>
      </c>
      <c r="M37" s="83">
        <f>IF(ISNUMBER('Tabulka č. 3'!M37-'KN 2016 TV tab.3'!M37),ROUND('Tabulka č. 3'!M37-'KN 2016 TV tab.3'!M37,2),"")</f>
        <v>0</v>
      </c>
      <c r="N37" s="83">
        <f>IF(ISNUMBER('Tabulka č. 3'!N37-'KN 2016 TV tab.3'!N37),ROUND('Tabulka č. 3'!N37-'KN 2016 TV tab.3'!N37,2),"")</f>
        <v>0</v>
      </c>
      <c r="O37" s="85">
        <f>IF(ISNUMBER('Tabulka č. 3'!O37-'KN 2016 TV tab.3'!O37),ROUND('Tabulka č. 3'!O37-'KN 2016 TV tab.3'!O37,2),"")</f>
        <v>0.12</v>
      </c>
      <c r="P37" s="48">
        <f t="shared" si="4"/>
        <v>-0.35923076923076913</v>
      </c>
    </row>
    <row r="38" spans="1:16" s="39" customFormat="1" x14ac:dyDescent="0.25">
      <c r="A38" s="42" t="s">
        <v>26</v>
      </c>
      <c r="B38" s="86">
        <f>IF(ISNUMBER('Tabulka č. 3'!B38-'KN 2016 TV tab.3'!B38),ROUND('Tabulka č. 3'!B38-'KN 2016 TV tab.3'!B38,0),"")</f>
        <v>2430</v>
      </c>
      <c r="C38" s="86">
        <f>IF(ISNUMBER('Tabulka č. 3'!C38-'KN 2016 TV tab.3'!C38),ROUND('Tabulka č. 3'!C38-'KN 2016 TV tab.3'!C38,0),"")</f>
        <v>2433</v>
      </c>
      <c r="D38" s="86">
        <f>IF(ISNUMBER('Tabulka č. 3'!D38-'KN 2016 TV tab.3'!D38),ROUND('Tabulka č. 3'!D38-'KN 2016 TV tab.3'!D38,0),"")</f>
        <v>2202</v>
      </c>
      <c r="E38" s="86">
        <f>IF(ISNUMBER('Tabulka č. 3'!E38-'KN 2016 TV tab.3'!E38),ROUND('Tabulka č. 3'!E38-'KN 2016 TV tab.3'!E38,0),"")</f>
        <v>2570</v>
      </c>
      <c r="F38" s="86" t="str">
        <f>IF(ISNUMBER('Tabulka č. 3'!F38-'KN 2016 TV tab.3'!F38),ROUND('Tabulka č. 3'!F38-'KN 2016 TV tab.3'!F38,0),"")</f>
        <v/>
      </c>
      <c r="G38" s="86">
        <f>IF(ISNUMBER('Tabulka č. 3'!G38-'KN 2016 TV tab.3'!G38),ROUND('Tabulka č. 3'!G38-'KN 2016 TV tab.3'!G38,0),"")</f>
        <v>1887</v>
      </c>
      <c r="H38" s="86">
        <f>IF(ISNUMBER('Tabulka č. 3'!H38-'KN 2016 TV tab.3'!H38),ROUND('Tabulka č. 3'!H38-'KN 2016 TV tab.3'!H38,0),"")</f>
        <v>2280</v>
      </c>
      <c r="I38" s="86">
        <f>IF(ISNUMBER('Tabulka č. 3'!I38-'KN 2016 TV tab.3'!I38),ROUND('Tabulka č. 3'!I38-'KN 2016 TV tab.3'!I38,0),"")</f>
        <v>1841</v>
      </c>
      <c r="J38" s="86">
        <f>IF(ISNUMBER('Tabulka č. 3'!J38-'KN 2016 TV tab.3'!J38),ROUND('Tabulka č. 3'!J38-'KN 2016 TV tab.3'!J38,0),"")</f>
        <v>1656</v>
      </c>
      <c r="K38" s="86">
        <f>IF(ISNUMBER('Tabulka č. 3'!K38-'KN 2016 TV tab.3'!K38),ROUND('Tabulka č. 3'!K38-'KN 2016 TV tab.3'!K38,0),"")</f>
        <v>2097</v>
      </c>
      <c r="L38" s="87">
        <f>IF(ISNUMBER('Tabulka č. 3'!L38-'KN 2016 TV tab.3'!L38),ROUND('Tabulka č. 3'!L38-'KN 2016 TV tab.3'!L38,0),"")</f>
        <v>2083</v>
      </c>
      <c r="M38" s="86">
        <f>IF(ISNUMBER('Tabulka č. 3'!M38-'KN 2016 TV tab.3'!M38),ROUND('Tabulka č. 3'!M38-'KN 2016 TV tab.3'!M38,0),"")</f>
        <v>2333</v>
      </c>
      <c r="N38" s="86">
        <f>IF(ISNUMBER('Tabulka č. 3'!N38-'KN 2016 TV tab.3'!N38),ROUND('Tabulka č. 3'!N38-'KN 2016 TV tab.3'!N38,0),"")</f>
        <v>2429</v>
      </c>
      <c r="O38" s="88">
        <f>IF(ISNUMBER('Tabulka č. 3'!O38-'KN 2016 TV tab.3'!O38),ROUND('Tabulka č. 3'!O38-'KN 2016 TV tab.3'!O38,0),"")</f>
        <v>2270</v>
      </c>
      <c r="P38" s="49">
        <f t="shared" si="4"/>
        <v>2193.1538461538462</v>
      </c>
    </row>
    <row r="39" spans="1:16" x14ac:dyDescent="0.25">
      <c r="A39" s="43" t="s">
        <v>27</v>
      </c>
      <c r="B39" s="83">
        <f>IF(ISNUMBER('Tabulka č. 3'!B39-'KN 2016 TV tab.3'!B39),ROUND('Tabulka č. 3'!B39-'KN 2016 TV tab.3'!B39,2),"")</f>
        <v>0</v>
      </c>
      <c r="C39" s="83">
        <f>IF(ISNUMBER('Tabulka č. 3'!C39-'KN 2016 TV tab.3'!C39),ROUND('Tabulka č. 3'!C39-'KN 2016 TV tab.3'!C39,2),"")</f>
        <v>0</v>
      </c>
      <c r="D39" s="83">
        <f>IF(ISNUMBER('Tabulka č. 3'!D39-'KN 2016 TV tab.3'!D39),ROUND('Tabulka č. 3'!D39-'KN 2016 TV tab.3'!D39,2),"")</f>
        <v>0</v>
      </c>
      <c r="E39" s="83">
        <f>IF(ISNUMBER('Tabulka č. 3'!E39-'KN 2016 TV tab.3'!E39),ROUND('Tabulka č. 3'!E39-'KN 2016 TV tab.3'!E39,2),"")</f>
        <v>0</v>
      </c>
      <c r="F39" s="83" t="str">
        <f>IF(ISNUMBER('Tabulka č. 3'!F39-'KN 2016 TV tab.3'!F39),ROUND('Tabulka č. 3'!F39-'KN 2016 TV tab.3'!F39,2),"")</f>
        <v/>
      </c>
      <c r="G39" s="84">
        <f>IF(ISNUMBER('Tabulka č. 3'!G39-'KN 2016 TV tab.3'!G39),ROUND('Tabulka č. 3'!G39-'KN 2016 TV tab.3'!G39,2),"")</f>
        <v>0</v>
      </c>
      <c r="H39" s="83">
        <f>IF(ISNUMBER('Tabulka č. 3'!H39-'KN 2016 TV tab.3'!H39),ROUND('Tabulka č. 3'!H39-'KN 2016 TV tab.3'!H39,2),"")</f>
        <v>-0.65</v>
      </c>
      <c r="I39" s="83">
        <f>IF(ISNUMBER('Tabulka č. 3'!I39-'KN 2016 TV tab.3'!I39),ROUND('Tabulka č. 3'!I39-'KN 2016 TV tab.3'!I39,2),"")</f>
        <v>0</v>
      </c>
      <c r="J39" s="83">
        <f>IF(ISNUMBER('Tabulka č. 3'!J39-'KN 2016 TV tab.3'!J39),ROUND('Tabulka č. 3'!J39-'KN 2016 TV tab.3'!J39,2),"")</f>
        <v>0</v>
      </c>
      <c r="K39" s="83">
        <f>IF(ISNUMBER('Tabulka č. 3'!K39-'KN 2016 TV tab.3'!K39),ROUND('Tabulka č. 3'!K39-'KN 2016 TV tab.3'!K39,2),"")</f>
        <v>0</v>
      </c>
      <c r="L39" s="83">
        <f>IF(ISNUMBER('Tabulka č. 3'!L39-'KN 2016 TV tab.3'!L39),ROUND('Tabulka č. 3'!L39-'KN 2016 TV tab.3'!L39,2),"")</f>
        <v>0</v>
      </c>
      <c r="M39" s="83">
        <f>IF(ISNUMBER('Tabulka č. 3'!M39-'KN 2016 TV tab.3'!M39),ROUND('Tabulka č. 3'!M39-'KN 2016 TV tab.3'!M39,2),"")</f>
        <v>0</v>
      </c>
      <c r="N39" s="83">
        <f>IF(ISNUMBER('Tabulka č. 3'!N39-'KN 2016 TV tab.3'!N39),ROUND('Tabulka č. 3'!N39-'KN 2016 TV tab.3'!N39,2),"")</f>
        <v>0</v>
      </c>
      <c r="O39" s="85">
        <f>IF(ISNUMBER('Tabulka č. 3'!O39-'KN 2016 TV tab.3'!O39),ROUND('Tabulka č. 3'!O39-'KN 2016 TV tab.3'!O39,2),"")</f>
        <v>0</v>
      </c>
      <c r="P39" s="48">
        <f t="shared" si="4"/>
        <v>-0.05</v>
      </c>
    </row>
    <row r="40" spans="1:16" s="39" customFormat="1" ht="15.75" thickBot="1" x14ac:dyDescent="0.3">
      <c r="A40" s="44" t="s">
        <v>28</v>
      </c>
      <c r="B40" s="89">
        <f>IF(ISNUMBER('Tabulka č. 3'!B40-'KN 2016 TV tab.3'!B40),ROUND('Tabulka č. 3'!B40-'KN 2016 TV tab.3'!B40,0),"")</f>
        <v>1000</v>
      </c>
      <c r="C40" s="89">
        <f>IF(ISNUMBER('Tabulka č. 3'!C40-'KN 2016 TV tab.3'!C40),ROUND('Tabulka č. 3'!C40-'KN 2016 TV tab.3'!C40,0),"")</f>
        <v>1024</v>
      </c>
      <c r="D40" s="89">
        <f>IF(ISNUMBER('Tabulka č. 3'!D40-'KN 2016 TV tab.3'!D40),ROUND('Tabulka č. 3'!D40-'KN 2016 TV tab.3'!D40,0),"")</f>
        <v>777</v>
      </c>
      <c r="E40" s="89">
        <f>IF(ISNUMBER('Tabulka č. 3'!E40-'KN 2016 TV tab.3'!E40),ROUND('Tabulka č. 3'!E40-'KN 2016 TV tab.3'!E40,0),"")</f>
        <v>1232</v>
      </c>
      <c r="F40" s="89" t="str">
        <f>IF(ISNUMBER('Tabulka č. 3'!F40-'KN 2016 TV tab.3'!F40),ROUND('Tabulka č. 3'!F40-'KN 2016 TV tab.3'!F40,0),"")</f>
        <v/>
      </c>
      <c r="G40" s="89">
        <f>IF(ISNUMBER('Tabulka č. 3'!G40-'KN 2016 TV tab.3'!G40),ROUND('Tabulka č. 3'!G40-'KN 2016 TV tab.3'!G40,0),"")</f>
        <v>754</v>
      </c>
      <c r="H40" s="89">
        <f>IF(ISNUMBER('Tabulka č. 3'!H40-'KN 2016 TV tab.3'!H40),ROUND('Tabulka č. 3'!H40-'KN 2016 TV tab.3'!H40,0),"")</f>
        <v>960</v>
      </c>
      <c r="I40" s="89">
        <f>IF(ISNUMBER('Tabulka č. 3'!I40-'KN 2016 TV tab.3'!I40),ROUND('Tabulka č. 3'!I40-'KN 2016 TV tab.3'!I40,0),"")</f>
        <v>771</v>
      </c>
      <c r="J40" s="89">
        <f>IF(ISNUMBER('Tabulka č. 3'!J40-'KN 2016 TV tab.3'!J40),ROUND('Tabulka č. 3'!J40-'KN 2016 TV tab.3'!J40,0),"")</f>
        <v>695</v>
      </c>
      <c r="K40" s="89">
        <f>IF(ISNUMBER('Tabulka č. 3'!K40-'KN 2016 TV tab.3'!K40),ROUND('Tabulka č. 3'!K40-'KN 2016 TV tab.3'!K40,0),"")</f>
        <v>753</v>
      </c>
      <c r="L40" s="90">
        <f>IF(ISNUMBER('Tabulka č. 3'!L40-'KN 2016 TV tab.3'!L40),ROUND('Tabulka č. 3'!L40-'KN 2016 TV tab.3'!L40,0),"")</f>
        <v>688</v>
      </c>
      <c r="M40" s="89">
        <f>IF(ISNUMBER('Tabulka č. 3'!M40-'KN 2016 TV tab.3'!M40),ROUND('Tabulka č. 3'!M40-'KN 2016 TV tab.3'!M40,0),"")</f>
        <v>788</v>
      </c>
      <c r="N40" s="89">
        <f>IF(ISNUMBER('Tabulka č. 3'!N40-'KN 2016 TV tab.3'!N40),ROUND('Tabulka č. 3'!N40-'KN 2016 TV tab.3'!N40,0),"")</f>
        <v>799</v>
      </c>
      <c r="O40" s="91">
        <f>IF(ISNUMBER('Tabulka č. 3'!O40-'KN 2016 TV tab.3'!O40),ROUND('Tabulka č. 3'!O40-'KN 2016 TV tab.3'!O40,0),"")</f>
        <v>850</v>
      </c>
      <c r="P40" s="50">
        <f t="shared" si="4"/>
        <v>853.15384615384619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A6" sqref="A6:P6"/>
    </sheetView>
  </sheetViews>
  <sheetFormatPr defaultRowHeight="15" x14ac:dyDescent="0.25"/>
  <cols>
    <col min="1" max="1" width="18.42578125" style="45" customWidth="1"/>
    <col min="2" max="15" width="7.140625" style="1" customWidth="1"/>
    <col min="16" max="16" width="7.5703125" style="1" customWidth="1"/>
    <col min="17" max="16384" width="9.140625" style="1"/>
  </cols>
  <sheetData>
    <row r="1" spans="1:31" ht="21" x14ac:dyDescent="0.35">
      <c r="A1" s="96" t="str">
        <f>'Tabulka č. 7'!A1:P1</f>
        <v>Porovnání krajských normativů a ukazatelů pro stanovení krajských normativů v letech 2016 a 2017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8" t="str">
        <f>'Tabulka č. 7'!A4</f>
        <v>změna roku 2017 oproti roku 2016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tr">
        <f>'KN 2017'!A23</f>
        <v>65-51-H/01 Kuchař - číšník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51</v>
      </c>
      <c r="B7" s="79">
        <f>IF(ISNUMBER('Tabulka č. 4'!B7-'KN 2016 OV tab.4'!B7),ROUND('Tabulka č. 4'!B7-'KN 2016 OV tab.4'!B7,0),"")</f>
        <v>1516</v>
      </c>
      <c r="C7" s="79">
        <f>IF(ISNUMBER('Tabulka č. 4'!C7-'KN 2016 OV tab.4'!C7),ROUND('Tabulka č. 4'!C7-'KN 2016 OV tab.4'!C7,0),"")</f>
        <v>1070</v>
      </c>
      <c r="D7" s="79">
        <f>IF(ISNUMBER('Tabulka č. 4'!D7-'KN 2016 OV tab.4'!D7),ROUND('Tabulka č. 4'!D7-'KN 2016 OV tab.4'!D7,0),"")</f>
        <v>1403</v>
      </c>
      <c r="E7" s="79">
        <f>IF(ISNUMBER('Tabulka č. 4'!E7-'KN 2016 OV tab.4'!E7),ROUND('Tabulka č. 4'!E7-'KN 2016 OV tab.4'!E7,0),"")</f>
        <v>1613</v>
      </c>
      <c r="F7" s="79">
        <f>IF(ISNUMBER('Tabulka č. 4'!F7-'KN 2016 OV tab.4'!F7),ROUND('Tabulka č. 4'!F7-'KN 2016 OV tab.4'!F7,0),"")</f>
        <v>2486</v>
      </c>
      <c r="G7" s="79">
        <f>IF(ISNUMBER('Tabulka č. 4'!G7-'KN 2016 OV tab.4'!G7),ROUND('Tabulka č. 4'!G7-'KN 2016 OV tab.4'!G7,0),"")</f>
        <v>1073</v>
      </c>
      <c r="H7" s="79">
        <f>IF(ISNUMBER('Tabulka č. 4'!H7-'KN 2016 OV tab.4'!H7),ROUND('Tabulka č. 4'!H7-'KN 2016 OV tab.4'!H7,0),"")</f>
        <v>2751</v>
      </c>
      <c r="I7" s="79">
        <f>IF(ISNUMBER('Tabulka č. 4'!I7-'KN 2016 OV tab.4'!I7),ROUND('Tabulka č. 4'!I7-'KN 2016 OV tab.4'!I7,0),"")</f>
        <v>1147</v>
      </c>
      <c r="J7" s="79">
        <f>IF(ISNUMBER('Tabulka č. 4'!J7-'KN 2016 OV tab.4'!J7),ROUND('Tabulka č. 4'!J7-'KN 2016 OV tab.4'!J7,0),"")</f>
        <v>1044</v>
      </c>
      <c r="K7" s="79">
        <f>IF(ISNUMBER('Tabulka č. 4'!K7-'KN 2016 OV tab.4'!K7),ROUND('Tabulka č. 4'!K7-'KN 2016 OV tab.4'!K7,0),"")</f>
        <v>1307</v>
      </c>
      <c r="L7" s="79">
        <f>IF(ISNUMBER('Tabulka č. 4'!L7-'KN 2016 OV tab.4'!L7),ROUND('Tabulka č. 4'!L7-'KN 2016 OV tab.4'!L7,0),"")</f>
        <v>1369</v>
      </c>
      <c r="M7" s="79">
        <f>IF(ISNUMBER('Tabulka č. 4'!M7-'KN 2016 OV tab.4'!M7),ROUND('Tabulka č. 4'!M7-'KN 2016 OV tab.4'!M7,0),"")</f>
        <v>1371</v>
      </c>
      <c r="N7" s="79">
        <f>IF(ISNUMBER('Tabulka č. 4'!N7-'KN 2016 OV tab.4'!N7),ROUND('Tabulka č. 4'!N7-'KN 2016 OV tab.4'!N7,0),"")</f>
        <v>1576</v>
      </c>
      <c r="O7" s="80">
        <f>IF(ISNUMBER('Tabulka č. 4'!O7-'KN 2016 OV tab.4'!O7),ROUND('Tabulka č. 4'!O7-'KN 2016 OV tab.4'!O7,0),"")</f>
        <v>1348</v>
      </c>
      <c r="P7" s="46">
        <f>IF(ISNUMBER(AVERAGE(B7:O7)),AVERAGE(B7:O7),"")</f>
        <v>1505.2857142857142</v>
      </c>
    </row>
    <row r="8" spans="1:31" s="39" customFormat="1" x14ac:dyDescent="0.25">
      <c r="A8" s="42" t="s">
        <v>52</v>
      </c>
      <c r="B8" s="81">
        <f>IF(ISNUMBER('Tabulka č. 4'!B8-'KN 2016 OV tab.4'!B8),ROUND('Tabulka č. 4'!B8-'KN 2016 OV tab.4'!B8,0),"")</f>
        <v>0</v>
      </c>
      <c r="C8" s="81">
        <f>IF(ISNUMBER('Tabulka č. 4'!C8-'KN 2016 OV tab.4'!C8),ROUND('Tabulka č. 4'!C8-'KN 2016 OV tab.4'!C8,0),"")</f>
        <v>0</v>
      </c>
      <c r="D8" s="81" t="str">
        <f>IF(ISNUMBER('Tabulka č. 4'!D8-'KN 2016 OV tab.4'!D8),ROUND('Tabulka č. 4'!D8-'KN 2016 OV tab.4'!D8,0),"")</f>
        <v/>
      </c>
      <c r="E8" s="81">
        <f>IF(ISNUMBER('Tabulka č. 4'!E8-'KN 2016 OV tab.4'!E8),ROUND('Tabulka č. 4'!E8-'KN 2016 OV tab.4'!E8,0),"")</f>
        <v>0</v>
      </c>
      <c r="F8" s="81">
        <f>IF(ISNUMBER('Tabulka č. 4'!F8-'KN 2016 OV tab.4'!F8),ROUND('Tabulka č. 4'!F8-'KN 2016 OV tab.4'!F8,0),"")</f>
        <v>0</v>
      </c>
      <c r="G8" s="81">
        <f>IF(ISNUMBER('Tabulka č. 4'!G8-'KN 2016 OV tab.4'!G8),ROUND('Tabulka č. 4'!G8-'KN 2016 OV tab.4'!G8,0),"")</f>
        <v>83</v>
      </c>
      <c r="H8" s="81">
        <f>IF(ISNUMBER('Tabulka č. 4'!H8-'KN 2016 OV tab.4'!H8),ROUND('Tabulka č. 4'!H8-'KN 2016 OV tab.4'!H8,0),"")</f>
        <v>0</v>
      </c>
      <c r="I8" s="81">
        <f>IF(ISNUMBER('Tabulka č. 4'!I8-'KN 2016 OV tab.4'!I8),ROUND('Tabulka č. 4'!I8-'KN 2016 OV tab.4'!I8,0),"")</f>
        <v>1</v>
      </c>
      <c r="J8" s="81">
        <f>IF(ISNUMBER('Tabulka č. 4'!J8-'KN 2016 OV tab.4'!J8),ROUND('Tabulka č. 4'!J8-'KN 2016 OV tab.4'!J8,0),"")</f>
        <v>-8</v>
      </c>
      <c r="K8" s="81">
        <f>IF(ISNUMBER('Tabulka č. 4'!K8-'KN 2016 OV tab.4'!K8),ROUND('Tabulka č. 4'!K8-'KN 2016 OV tab.4'!K8,0),"")</f>
        <v>-2</v>
      </c>
      <c r="L8" s="81">
        <f>IF(ISNUMBER('Tabulka č. 4'!L8-'KN 2016 OV tab.4'!L8),ROUND('Tabulka č. 4'!L8-'KN 2016 OV tab.4'!L8,0),"")</f>
        <v>0</v>
      </c>
      <c r="M8" s="81">
        <f>IF(ISNUMBER('Tabulka č. 4'!M8-'KN 2016 OV tab.4'!M8),ROUND('Tabulka č. 4'!M8-'KN 2016 OV tab.4'!M8,0),"")</f>
        <v>0</v>
      </c>
      <c r="N8" s="81">
        <f>IF(ISNUMBER('Tabulka č. 4'!N8-'KN 2016 OV tab.4'!N8),ROUND('Tabulka č. 4'!N8-'KN 2016 OV tab.4'!N8,0),"")</f>
        <v>0</v>
      </c>
      <c r="O8" s="82">
        <f>IF(ISNUMBER('Tabulka č. 4'!O8-'KN 2016 OV tab.4'!O8),ROUND('Tabulka č. 4'!O8-'KN 2016 OV tab.4'!O8,0),"")</f>
        <v>0</v>
      </c>
      <c r="P8" s="47">
        <f t="shared" ref="P8:P12" si="0">IF(ISNUMBER(AVERAGE(B8:O8)),AVERAGE(B8:O8),"")</f>
        <v>5.6923076923076925</v>
      </c>
    </row>
    <row r="9" spans="1:31" x14ac:dyDescent="0.25">
      <c r="A9" s="43" t="s">
        <v>25</v>
      </c>
      <c r="B9" s="83">
        <f>IF(ISNUMBER('Tabulka č. 4'!B9-'KN 2016 OV tab.4'!B9),ROUND('Tabulka č. 4'!B9-'KN 2016 OV tab.4'!B9,2),"")</f>
        <v>0</v>
      </c>
      <c r="C9" s="83">
        <f>IF(ISNUMBER('Tabulka č. 4'!C9-'KN 2016 OV tab.4'!C9),ROUND('Tabulka č. 4'!C9-'KN 2016 OV tab.4'!C9,2),"")</f>
        <v>0.11</v>
      </c>
      <c r="D9" s="83">
        <f>IF(ISNUMBER('Tabulka č. 4'!D9-'KN 2016 OV tab.4'!D9),ROUND('Tabulka č. 4'!D9-'KN 2016 OV tab.4'!D9,2),"")</f>
        <v>0</v>
      </c>
      <c r="E9" s="83">
        <f>IF(ISNUMBER('Tabulka č. 4'!E9-'KN 2016 OV tab.4'!E9),ROUND('Tabulka č. 4'!E9-'KN 2016 OV tab.4'!E9,2),"")</f>
        <v>0</v>
      </c>
      <c r="F9" s="83">
        <f>IF(ISNUMBER('Tabulka č. 4'!F9-'KN 2016 OV tab.4'!F9),ROUND('Tabulka č. 4'!F9-'KN 2016 OV tab.4'!F9,2),"")</f>
        <v>-1.67</v>
      </c>
      <c r="G9" s="84">
        <f>IF(ISNUMBER('Tabulka č. 4'!G9-'KN 2016 OV tab.4'!G9),ROUND('Tabulka č. 4'!G9-'KN 2016 OV tab.4'!G9,2),"")</f>
        <v>0</v>
      </c>
      <c r="H9" s="83">
        <f>IF(ISNUMBER('Tabulka č. 4'!H9-'KN 2016 OV tab.4'!H9),ROUND('Tabulka č. 4'!H9-'KN 2016 OV tab.4'!H9,2),"")</f>
        <v>-2.09</v>
      </c>
      <c r="I9" s="83">
        <f>IF(ISNUMBER('Tabulka č. 4'!I9-'KN 2016 OV tab.4'!I9),ROUND('Tabulka č. 4'!I9-'KN 2016 OV tab.4'!I9,2),"")</f>
        <v>0</v>
      </c>
      <c r="J9" s="83">
        <f>IF(ISNUMBER('Tabulka č. 4'!J9-'KN 2016 OV tab.4'!J9),ROUND('Tabulka č. 4'!J9-'KN 2016 OV tab.4'!J9,2),"")</f>
        <v>0</v>
      </c>
      <c r="K9" s="83">
        <f>IF(ISNUMBER('Tabulka č. 4'!K9-'KN 2016 OV tab.4'!K9),ROUND('Tabulka č. 4'!K9-'KN 2016 OV tab.4'!K9,2),"")</f>
        <v>0</v>
      </c>
      <c r="L9" s="83">
        <f>IF(ISNUMBER('Tabulka č. 4'!L9-'KN 2016 OV tab.4'!L9),ROUND('Tabulka č. 4'!L9-'KN 2016 OV tab.4'!L9,2),"")</f>
        <v>-0.5</v>
      </c>
      <c r="M9" s="83">
        <f>IF(ISNUMBER('Tabulka č. 4'!M9-'KN 2016 OV tab.4'!M9),ROUND('Tabulka č. 4'!M9-'KN 2016 OV tab.4'!M9,2),"")</f>
        <v>0</v>
      </c>
      <c r="N9" s="83">
        <f>IF(ISNUMBER('Tabulka č. 4'!N9-'KN 2016 OV tab.4'!N9),ROUND('Tabulka č. 4'!N9-'KN 2016 OV tab.4'!N9,2),"")</f>
        <v>0</v>
      </c>
      <c r="O9" s="85">
        <f>IF(ISNUMBER('Tabulka č. 4'!O9-'KN 2016 OV tab.4'!O9),ROUND('Tabulka č. 4'!O9-'KN 2016 OV tab.4'!O9,2),"")</f>
        <v>0</v>
      </c>
      <c r="P9" s="48">
        <f t="shared" si="0"/>
        <v>-0.29642857142857137</v>
      </c>
    </row>
    <row r="10" spans="1:31" s="39" customFormat="1" x14ac:dyDescent="0.25">
      <c r="A10" s="42" t="s">
        <v>26</v>
      </c>
      <c r="B10" s="86">
        <f>IF(ISNUMBER('Tabulka č. 4'!B10-'KN 2016 OV tab.4'!B10),ROUND('Tabulka č. 4'!B10-'KN 2016 OV tab.4'!B10,0),"")</f>
        <v>2190</v>
      </c>
      <c r="C10" s="86">
        <f>IF(ISNUMBER('Tabulka č. 4'!C10-'KN 2016 OV tab.4'!C10),ROUND('Tabulka č. 4'!C10-'KN 2016 OV tab.4'!C10,0),"")</f>
        <v>1528</v>
      </c>
      <c r="D10" s="86">
        <f>IF(ISNUMBER('Tabulka č. 4'!D10-'KN 2016 OV tab.4'!D10),ROUND('Tabulka č. 4'!D10-'KN 2016 OV tab.4'!D10,0),"")</f>
        <v>2071</v>
      </c>
      <c r="E10" s="86">
        <f>IF(ISNUMBER('Tabulka č. 4'!E10-'KN 2016 OV tab.4'!E10),ROUND('Tabulka č. 4'!E10-'KN 2016 OV tab.4'!E10,0),"")</f>
        <v>2396</v>
      </c>
      <c r="F10" s="86">
        <f>IF(ISNUMBER('Tabulka č. 4'!F10-'KN 2016 OV tab.4'!F10),ROUND('Tabulka č. 4'!F10-'KN 2016 OV tab.4'!F10,0),"")</f>
        <v>1900</v>
      </c>
      <c r="G10" s="86">
        <f>IF(ISNUMBER('Tabulka č. 4'!G10-'KN 2016 OV tab.4'!G10),ROUND('Tabulka č. 4'!G10-'KN 2016 OV tab.4'!G10,0),"")</f>
        <v>1477</v>
      </c>
      <c r="H10" s="86">
        <f>IF(ISNUMBER('Tabulka č. 4'!H10-'KN 2016 OV tab.4'!H10),ROUND('Tabulka č. 4'!H10-'KN 2016 OV tab.4'!H10,0),"")</f>
        <v>2180</v>
      </c>
      <c r="I10" s="86">
        <f>IF(ISNUMBER('Tabulka č. 4'!I10-'KN 2016 OV tab.4'!I10),ROUND('Tabulka č. 4'!I10-'KN 2016 OV tab.4'!I10,0),"")</f>
        <v>1690</v>
      </c>
      <c r="J10" s="86">
        <f>IF(ISNUMBER('Tabulka č. 4'!J10-'KN 2016 OV tab.4'!J10),ROUND('Tabulka č. 4'!J10-'KN 2016 OV tab.4'!J10,0),"")</f>
        <v>1444</v>
      </c>
      <c r="K10" s="86">
        <f>IF(ISNUMBER('Tabulka č. 4'!K10-'KN 2016 OV tab.4'!K10),ROUND('Tabulka č. 4'!K10-'KN 2016 OV tab.4'!K10,0),"")</f>
        <v>1961</v>
      </c>
      <c r="L10" s="87">
        <f>IF(ISNUMBER('Tabulka č. 4'!L10-'KN 2016 OV tab.4'!L10),ROUND('Tabulka č. 4'!L10-'KN 2016 OV tab.4'!L10,0),"")</f>
        <v>1544</v>
      </c>
      <c r="M10" s="86">
        <f>IF(ISNUMBER('Tabulka č. 4'!M10-'KN 2016 OV tab.4'!M10),ROUND('Tabulka č. 4'!M10-'KN 2016 OV tab.4'!M10,0),"")</f>
        <v>2154</v>
      </c>
      <c r="N10" s="86">
        <f>IF(ISNUMBER('Tabulka č. 4'!N10-'KN 2016 OV tab.4'!N10),ROUND('Tabulka č. 4'!N10-'KN 2016 OV tab.4'!N10,0),"")</f>
        <v>2071</v>
      </c>
      <c r="O10" s="88">
        <f>IF(ISNUMBER('Tabulka č. 4'!O10-'KN 2016 OV tab.4'!O10),ROUND('Tabulka č. 4'!O10-'KN 2016 OV tab.4'!O10,0),"")</f>
        <v>2100</v>
      </c>
      <c r="P10" s="49">
        <f t="shared" si="0"/>
        <v>1907.5714285714287</v>
      </c>
    </row>
    <row r="11" spans="1:31" x14ac:dyDescent="0.25">
      <c r="A11" s="43" t="s">
        <v>27</v>
      </c>
      <c r="B11" s="83">
        <f>IF(ISNUMBER('Tabulka č. 4'!B11-'KN 2016 OV tab.4'!B11),ROUND('Tabulka č. 4'!B11-'KN 2016 OV tab.4'!B11,2),"")</f>
        <v>0</v>
      </c>
      <c r="C11" s="83">
        <f>IF(ISNUMBER('Tabulka č. 4'!C11-'KN 2016 OV tab.4'!C11),ROUND('Tabulka č. 4'!C11-'KN 2016 OV tab.4'!C11,2),"")</f>
        <v>0</v>
      </c>
      <c r="D11" s="83">
        <f>IF(ISNUMBER('Tabulka č. 4'!D11-'KN 2016 OV tab.4'!D11),ROUND('Tabulka č. 4'!D11-'KN 2016 OV tab.4'!D11,2),"")</f>
        <v>0</v>
      </c>
      <c r="E11" s="83">
        <f>IF(ISNUMBER('Tabulka č. 4'!E11-'KN 2016 OV tab.4'!E11),ROUND('Tabulka č. 4'!E11-'KN 2016 OV tab.4'!E11,2),"")</f>
        <v>0</v>
      </c>
      <c r="F11" s="83">
        <f>IF(ISNUMBER('Tabulka č. 4'!F11-'KN 2016 OV tab.4'!F11),ROUND('Tabulka č. 4'!F11-'KN 2016 OV tab.4'!F11,2),"")</f>
        <v>-11.02</v>
      </c>
      <c r="G11" s="84">
        <f>IF(ISNUMBER('Tabulka č. 4'!G11-'KN 2016 OV tab.4'!G11),ROUND('Tabulka č. 4'!G11-'KN 2016 OV tab.4'!G11,2),"")</f>
        <v>0</v>
      </c>
      <c r="H11" s="83">
        <f>IF(ISNUMBER('Tabulka č. 4'!H11-'KN 2016 OV tab.4'!H11),ROUND('Tabulka č. 4'!H11-'KN 2016 OV tab.4'!H11,2),"")</f>
        <v>-0.48</v>
      </c>
      <c r="I11" s="83">
        <f>IF(ISNUMBER('Tabulka č. 4'!I11-'KN 2016 OV tab.4'!I11),ROUND('Tabulka č. 4'!I11-'KN 2016 OV tab.4'!I11,2),"")</f>
        <v>0</v>
      </c>
      <c r="J11" s="83">
        <f>IF(ISNUMBER('Tabulka č. 4'!J11-'KN 2016 OV tab.4'!J11),ROUND('Tabulka č. 4'!J11-'KN 2016 OV tab.4'!J11,2),"")</f>
        <v>0</v>
      </c>
      <c r="K11" s="83">
        <f>IF(ISNUMBER('Tabulka č. 4'!K11-'KN 2016 OV tab.4'!K11),ROUND('Tabulka č. 4'!K11-'KN 2016 OV tab.4'!K11,2),"")</f>
        <v>0</v>
      </c>
      <c r="L11" s="83">
        <f>IF(ISNUMBER('Tabulka č. 4'!L11-'KN 2016 OV tab.4'!L11),ROUND('Tabulka č. 4'!L11-'KN 2016 OV tab.4'!L11,2),"")</f>
        <v>0</v>
      </c>
      <c r="M11" s="83">
        <f>IF(ISNUMBER('Tabulka č. 4'!M11-'KN 2016 OV tab.4'!M11),ROUND('Tabulka č. 4'!M11-'KN 2016 OV tab.4'!M11,2),"")</f>
        <v>0</v>
      </c>
      <c r="N11" s="83">
        <f>IF(ISNUMBER('Tabulka č. 4'!N11-'KN 2016 OV tab.4'!N11),ROUND('Tabulka č. 4'!N11-'KN 2016 OV tab.4'!N11,2),"")</f>
        <v>0</v>
      </c>
      <c r="O11" s="85">
        <f>IF(ISNUMBER('Tabulka č. 4'!O11-'KN 2016 OV tab.4'!O11),ROUND('Tabulka č. 4'!O11-'KN 2016 OV tab.4'!O11,2),"")</f>
        <v>0</v>
      </c>
      <c r="P11" s="48">
        <f t="shared" si="0"/>
        <v>-0.8214285714285714</v>
      </c>
    </row>
    <row r="12" spans="1:31" s="39" customFormat="1" ht="15.75" thickBot="1" x14ac:dyDescent="0.3">
      <c r="A12" s="44" t="s">
        <v>28</v>
      </c>
      <c r="B12" s="89">
        <f>IF(ISNUMBER('Tabulka č. 4'!B12-'KN 2016 OV tab.4'!B12),ROUND('Tabulka č. 4'!B12-'KN 2016 OV tab.4'!B12,0),"")</f>
        <v>1000</v>
      </c>
      <c r="C12" s="89">
        <f>IF(ISNUMBER('Tabulka č. 4'!C12-'KN 2016 OV tab.4'!C12),ROUND('Tabulka č. 4'!C12-'KN 2016 OV tab.4'!C12,0),"")</f>
        <v>1024</v>
      </c>
      <c r="D12" s="89">
        <f>IF(ISNUMBER('Tabulka č. 4'!D12-'KN 2016 OV tab.4'!D12),ROUND('Tabulka č. 4'!D12-'KN 2016 OV tab.4'!D12,0),"")</f>
        <v>777</v>
      </c>
      <c r="E12" s="89">
        <f>IF(ISNUMBER('Tabulka č. 4'!E12-'KN 2016 OV tab.4'!E12),ROUND('Tabulka č. 4'!E12-'KN 2016 OV tab.4'!E12,0),"")</f>
        <v>1232</v>
      </c>
      <c r="F12" s="89">
        <f>IF(ISNUMBER('Tabulka č. 4'!F12-'KN 2016 OV tab.4'!F12),ROUND('Tabulka č. 4'!F12-'KN 2016 OV tab.4'!F12,0),"")</f>
        <v>750</v>
      </c>
      <c r="G12" s="89">
        <f>IF(ISNUMBER('Tabulka č. 4'!G12-'KN 2016 OV tab.4'!G12),ROUND('Tabulka č. 4'!G12-'KN 2016 OV tab.4'!G12,0),"")</f>
        <v>754</v>
      </c>
      <c r="H12" s="89">
        <f>IF(ISNUMBER('Tabulka č. 4'!H12-'KN 2016 OV tab.4'!H12),ROUND('Tabulka č. 4'!H12-'KN 2016 OV tab.4'!H12,0),"")</f>
        <v>1460</v>
      </c>
      <c r="I12" s="89">
        <f>IF(ISNUMBER('Tabulka č. 4'!I12-'KN 2016 OV tab.4'!I12),ROUND('Tabulka č. 4'!I12-'KN 2016 OV tab.4'!I12,0),"")</f>
        <v>781</v>
      </c>
      <c r="J12" s="89">
        <f>IF(ISNUMBER('Tabulka č. 4'!J12-'KN 2016 OV tab.4'!J12),ROUND('Tabulka č. 4'!J12-'KN 2016 OV tab.4'!J12,0),"")</f>
        <v>695</v>
      </c>
      <c r="K12" s="89">
        <f>IF(ISNUMBER('Tabulka č. 4'!K12-'KN 2016 OV tab.4'!K12),ROUND('Tabulka č. 4'!K12-'KN 2016 OV tab.4'!K12,0),"")</f>
        <v>753</v>
      </c>
      <c r="L12" s="90">
        <f>IF(ISNUMBER('Tabulka č. 4'!L12-'KN 2016 OV tab.4'!L12),ROUND('Tabulka č. 4'!L12-'KN 2016 OV tab.4'!L12,0),"")</f>
        <v>688</v>
      </c>
      <c r="M12" s="89">
        <f>IF(ISNUMBER('Tabulka č. 4'!M12-'KN 2016 OV tab.4'!M12),ROUND('Tabulka č. 4'!M12-'KN 2016 OV tab.4'!M12,0),"")</f>
        <v>788</v>
      </c>
      <c r="N12" s="89">
        <f>IF(ISNUMBER('Tabulka č. 4'!N12-'KN 2016 OV tab.4'!N12),ROUND('Tabulka č. 4'!N12-'KN 2016 OV tab.4'!N12,0),"")</f>
        <v>799</v>
      </c>
      <c r="O12" s="91">
        <f>IF(ISNUMBER('Tabulka č. 4'!O12-'KN 2016 OV tab.4'!O12),ROUND('Tabulka č. 4'!O12-'KN 2016 OV tab.4'!O12,0),"")</f>
        <v>850</v>
      </c>
      <c r="P12" s="50">
        <f t="shared" si="0"/>
        <v>882.21428571428567</v>
      </c>
    </row>
    <row r="13" spans="1:31" s="41" customFormat="1" ht="19.5" thickBot="1" x14ac:dyDescent="0.35">
      <c r="A13" s="98" t="str">
        <f>'KN 2017'!A24</f>
        <v>23-68-H/01 Mechanik opravář motorových vozidel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51</v>
      </c>
      <c r="B14" s="79">
        <f>IF(ISNUMBER('Tabulka č. 4'!B14-'KN 2016 OV tab.4'!B14),ROUND('Tabulka č. 4'!B14-'KN 2016 OV tab.4'!B14,0),"")</f>
        <v>1972</v>
      </c>
      <c r="C14" s="79">
        <f>IF(ISNUMBER('Tabulka č. 4'!C14-'KN 2016 OV tab.4'!C14),ROUND('Tabulka č. 4'!C14-'KN 2016 OV tab.4'!C14,0),"")</f>
        <v>1393</v>
      </c>
      <c r="D14" s="79">
        <f>IF(ISNUMBER('Tabulka č. 4'!D14-'KN 2016 OV tab.4'!D14),ROUND('Tabulka č. 4'!D14-'KN 2016 OV tab.4'!D14,0),"")</f>
        <v>2100</v>
      </c>
      <c r="E14" s="79">
        <f>IF(ISNUMBER('Tabulka č. 4'!E14-'KN 2016 OV tab.4'!E14),ROUND('Tabulka č. 4'!E14-'KN 2016 OV tab.4'!E14,0),"")</f>
        <v>2057</v>
      </c>
      <c r="F14" s="79">
        <f>IF(ISNUMBER('Tabulka č. 4'!F14-'KN 2016 OV tab.4'!F14),ROUND('Tabulka č. 4'!F14-'KN 2016 OV tab.4'!F14,0),"")</f>
        <v>3708</v>
      </c>
      <c r="G14" s="79">
        <f>IF(ISNUMBER('Tabulka č. 4'!G14-'KN 2016 OV tab.4'!G14),ROUND('Tabulka č. 4'!G14-'KN 2016 OV tab.4'!G14,0),"")</f>
        <v>1312</v>
      </c>
      <c r="H14" s="79">
        <f>IF(ISNUMBER('Tabulka č. 4'!H14-'KN 2016 OV tab.4'!H14),ROUND('Tabulka č. 4'!H14-'KN 2016 OV tab.4'!H14,0),"")</f>
        <v>4876</v>
      </c>
      <c r="I14" s="79">
        <f>IF(ISNUMBER('Tabulka č. 4'!I14-'KN 2016 OV tab.4'!I14),ROUND('Tabulka č. 4'!I14-'KN 2016 OV tab.4'!I14,0),"")</f>
        <v>1475</v>
      </c>
      <c r="J14" s="79">
        <f>IF(ISNUMBER('Tabulka č. 4'!J14-'KN 2016 OV tab.4'!J14),ROUND('Tabulka č. 4'!J14-'KN 2016 OV tab.4'!J14,0),"")</f>
        <v>1604</v>
      </c>
      <c r="K14" s="79">
        <f>IF(ISNUMBER('Tabulka č. 4'!K14-'KN 2016 OV tab.4'!K14),ROUND('Tabulka č. 4'!K14-'KN 2016 OV tab.4'!K14,0),"")</f>
        <v>1799</v>
      </c>
      <c r="L14" s="79">
        <f>IF(ISNUMBER('Tabulka č. 4'!L14-'KN 2016 OV tab.4'!L14),ROUND('Tabulka č. 4'!L14-'KN 2016 OV tab.4'!L14,0),"")</f>
        <v>1778</v>
      </c>
      <c r="M14" s="79">
        <f>IF(ISNUMBER('Tabulka č. 4'!M14-'KN 2016 OV tab.4'!M14),ROUND('Tabulka č. 4'!M14-'KN 2016 OV tab.4'!M14,0),"")</f>
        <v>1747</v>
      </c>
      <c r="N14" s="79">
        <f>IF(ISNUMBER('Tabulka č. 4'!N14-'KN 2016 OV tab.4'!N14),ROUND('Tabulka č. 4'!N14-'KN 2016 OV tab.4'!N14,0),"")</f>
        <v>1658</v>
      </c>
      <c r="O14" s="80">
        <f>IF(ISNUMBER('Tabulka č. 4'!O14-'KN 2016 OV tab.4'!O14),ROUND('Tabulka č. 4'!O14-'KN 2016 OV tab.4'!O14,0),"")</f>
        <v>1486</v>
      </c>
      <c r="P14" s="46">
        <f>IF(ISNUMBER(AVERAGE(B14:O14)),AVERAGE(B14:O14),"")</f>
        <v>2068.9285714285716</v>
      </c>
    </row>
    <row r="15" spans="1:31" s="39" customFormat="1" x14ac:dyDescent="0.25">
      <c r="A15" s="42" t="s">
        <v>52</v>
      </c>
      <c r="B15" s="81">
        <f>IF(ISNUMBER('Tabulka č. 4'!B15-'KN 2016 OV tab.4'!B15),ROUND('Tabulka č. 4'!B15-'KN 2016 OV tab.4'!B15,0),"")</f>
        <v>0</v>
      </c>
      <c r="C15" s="81">
        <f>IF(ISNUMBER('Tabulka č. 4'!C15-'KN 2016 OV tab.4'!C15),ROUND('Tabulka č. 4'!C15-'KN 2016 OV tab.4'!C15,0),"")</f>
        <v>0</v>
      </c>
      <c r="D15" s="81" t="str">
        <f>IF(ISNUMBER('Tabulka č. 4'!D15-'KN 2016 OV tab.4'!D15),ROUND('Tabulka č. 4'!D15-'KN 2016 OV tab.4'!D15,0),"")</f>
        <v/>
      </c>
      <c r="E15" s="81">
        <f>IF(ISNUMBER('Tabulka č. 4'!E15-'KN 2016 OV tab.4'!E15),ROUND('Tabulka č. 4'!E15-'KN 2016 OV tab.4'!E15,0),"")</f>
        <v>0</v>
      </c>
      <c r="F15" s="81">
        <f>IF(ISNUMBER('Tabulka č. 4'!F15-'KN 2016 OV tab.4'!F15),ROUND('Tabulka č. 4'!F15-'KN 2016 OV tab.4'!F15,0),"")</f>
        <v>0</v>
      </c>
      <c r="G15" s="81">
        <f>IF(ISNUMBER('Tabulka č. 4'!G15-'KN 2016 OV tab.4'!G15),ROUND('Tabulka č. 4'!G15-'KN 2016 OV tab.4'!G15,0),"")</f>
        <v>101</v>
      </c>
      <c r="H15" s="81">
        <f>IF(ISNUMBER('Tabulka č. 4'!H15-'KN 2016 OV tab.4'!H15),ROUND('Tabulka č. 4'!H15-'KN 2016 OV tab.4'!H15,0),"")</f>
        <v>0</v>
      </c>
      <c r="I15" s="81">
        <f>IF(ISNUMBER('Tabulka č. 4'!I15-'KN 2016 OV tab.4'!I15),ROUND('Tabulka č. 4'!I15-'KN 2016 OV tab.4'!I15,0),"")</f>
        <v>1</v>
      </c>
      <c r="J15" s="81">
        <f>IF(ISNUMBER('Tabulka č. 4'!J15-'KN 2016 OV tab.4'!J15),ROUND('Tabulka č. 4'!J15-'KN 2016 OV tab.4'!J15,0),"")</f>
        <v>-13</v>
      </c>
      <c r="K15" s="81">
        <f>IF(ISNUMBER('Tabulka č. 4'!K15-'KN 2016 OV tab.4'!K15),ROUND('Tabulka č. 4'!K15-'KN 2016 OV tab.4'!K15,0),"")</f>
        <v>-2</v>
      </c>
      <c r="L15" s="81">
        <f>IF(ISNUMBER('Tabulka č. 4'!L15-'KN 2016 OV tab.4'!L15),ROUND('Tabulka č. 4'!L15-'KN 2016 OV tab.4'!L15,0),"")</f>
        <v>0</v>
      </c>
      <c r="M15" s="81">
        <f>IF(ISNUMBER('Tabulka č. 4'!M15-'KN 2016 OV tab.4'!M15),ROUND('Tabulka č. 4'!M15-'KN 2016 OV tab.4'!M15,0),"")</f>
        <v>0</v>
      </c>
      <c r="N15" s="81">
        <f>IF(ISNUMBER('Tabulka č. 4'!N15-'KN 2016 OV tab.4'!N15),ROUND('Tabulka č. 4'!N15-'KN 2016 OV tab.4'!N15,0),"")</f>
        <v>0</v>
      </c>
      <c r="O15" s="82">
        <f>IF(ISNUMBER('Tabulka č. 4'!O15-'KN 2016 OV tab.4'!O15),ROUND('Tabulka č. 4'!O15-'KN 2016 OV tab.4'!O15,0),"")</f>
        <v>0</v>
      </c>
      <c r="P15" s="47">
        <f t="shared" ref="P15:P19" si="1">IF(ISNUMBER(AVERAGE(B15:O15)),AVERAGE(B15:O15),"")</f>
        <v>6.6923076923076925</v>
      </c>
    </row>
    <row r="16" spans="1:31" x14ac:dyDescent="0.25">
      <c r="A16" s="43" t="s">
        <v>25</v>
      </c>
      <c r="B16" s="83">
        <f>IF(ISNUMBER('Tabulka č. 4'!B16-'KN 2016 OV tab.4'!B16),ROUND('Tabulka č. 4'!B16-'KN 2016 OV tab.4'!B16,2),"")</f>
        <v>0</v>
      </c>
      <c r="C16" s="83">
        <f>IF(ISNUMBER('Tabulka č. 4'!C16-'KN 2016 OV tab.4'!C16),ROUND('Tabulka č. 4'!C16-'KN 2016 OV tab.4'!C16,2),"")</f>
        <v>0.08</v>
      </c>
      <c r="D16" s="83">
        <f>IF(ISNUMBER('Tabulka č. 4'!D16-'KN 2016 OV tab.4'!D16),ROUND('Tabulka č. 4'!D16-'KN 2016 OV tab.4'!D16,2),"")</f>
        <v>0</v>
      </c>
      <c r="E16" s="83">
        <f>IF(ISNUMBER('Tabulka č. 4'!E16-'KN 2016 OV tab.4'!E16),ROUND('Tabulka č. 4'!E16-'KN 2016 OV tab.4'!E16,2),"")</f>
        <v>0</v>
      </c>
      <c r="F16" s="83">
        <f>IF(ISNUMBER('Tabulka č. 4'!F16-'KN 2016 OV tab.4'!F16),ROUND('Tabulka č. 4'!F16-'KN 2016 OV tab.4'!F16,2),"")</f>
        <v>-2.0099999999999998</v>
      </c>
      <c r="G16" s="84">
        <f>IF(ISNUMBER('Tabulka č. 4'!G16-'KN 2016 OV tab.4'!G16),ROUND('Tabulka č. 4'!G16-'KN 2016 OV tab.4'!G16,2),"")</f>
        <v>0</v>
      </c>
      <c r="H16" s="83">
        <f>IF(ISNUMBER('Tabulka č. 4'!H16-'KN 2016 OV tab.4'!H16),ROUND('Tabulka č. 4'!H16-'KN 2016 OV tab.4'!H16,2),"")</f>
        <v>-2.42</v>
      </c>
      <c r="I16" s="83">
        <f>IF(ISNUMBER('Tabulka č. 4'!I16-'KN 2016 OV tab.4'!I16),ROUND('Tabulka č. 4'!I16-'KN 2016 OV tab.4'!I16,2),"")</f>
        <v>0</v>
      </c>
      <c r="J16" s="83">
        <f>IF(ISNUMBER('Tabulka č. 4'!J16-'KN 2016 OV tab.4'!J16),ROUND('Tabulka č. 4'!J16-'KN 2016 OV tab.4'!J16,2),"")</f>
        <v>0</v>
      </c>
      <c r="K16" s="83">
        <f>IF(ISNUMBER('Tabulka č. 4'!K16-'KN 2016 OV tab.4'!K16),ROUND('Tabulka č. 4'!K16-'KN 2016 OV tab.4'!K16,2),"")</f>
        <v>0</v>
      </c>
      <c r="L16" s="83">
        <f>IF(ISNUMBER('Tabulka č. 4'!L16-'KN 2016 OV tab.4'!L16),ROUND('Tabulka č. 4'!L16-'KN 2016 OV tab.4'!L16,2),"")</f>
        <v>-0.52</v>
      </c>
      <c r="M16" s="83">
        <f>IF(ISNUMBER('Tabulka č. 4'!M16-'KN 2016 OV tab.4'!M16),ROUND('Tabulka č. 4'!M16-'KN 2016 OV tab.4'!M16,2),"")</f>
        <v>0</v>
      </c>
      <c r="N16" s="83">
        <f>IF(ISNUMBER('Tabulka č. 4'!N16-'KN 2016 OV tab.4'!N16),ROUND('Tabulka č. 4'!N16-'KN 2016 OV tab.4'!N16,2),"")</f>
        <v>0</v>
      </c>
      <c r="O16" s="85">
        <f>IF(ISNUMBER('Tabulka č. 4'!O16-'KN 2016 OV tab.4'!O16),ROUND('Tabulka č. 4'!O16-'KN 2016 OV tab.4'!O16,2),"")</f>
        <v>0</v>
      </c>
      <c r="P16" s="48">
        <f t="shared" si="1"/>
        <v>-0.34785714285714281</v>
      </c>
    </row>
    <row r="17" spans="1:16" s="39" customFormat="1" x14ac:dyDescent="0.25">
      <c r="A17" s="42" t="s">
        <v>26</v>
      </c>
      <c r="B17" s="86">
        <f>IF(ISNUMBER('Tabulka č. 4'!B17-'KN 2016 OV tab.4'!B17),ROUND('Tabulka č. 4'!B17-'KN 2016 OV tab.4'!B17,0),"")</f>
        <v>2190</v>
      </c>
      <c r="C17" s="86">
        <f>IF(ISNUMBER('Tabulka č. 4'!C17-'KN 2016 OV tab.4'!C17),ROUND('Tabulka č. 4'!C17-'KN 2016 OV tab.4'!C17,0),"")</f>
        <v>1528</v>
      </c>
      <c r="D17" s="86">
        <f>IF(ISNUMBER('Tabulka č. 4'!D17-'KN 2016 OV tab.4'!D17),ROUND('Tabulka č. 4'!D17-'KN 2016 OV tab.4'!D17,0),"")</f>
        <v>2071</v>
      </c>
      <c r="E17" s="86">
        <f>IF(ISNUMBER('Tabulka č. 4'!E17-'KN 2016 OV tab.4'!E17),ROUND('Tabulka č. 4'!E17-'KN 2016 OV tab.4'!E17,0),"")</f>
        <v>2396</v>
      </c>
      <c r="F17" s="86">
        <f>IF(ISNUMBER('Tabulka č. 4'!F17-'KN 2016 OV tab.4'!F17),ROUND('Tabulka č. 4'!F17-'KN 2016 OV tab.4'!F17,0),"")</f>
        <v>1900</v>
      </c>
      <c r="G17" s="86">
        <f>IF(ISNUMBER('Tabulka č. 4'!G17-'KN 2016 OV tab.4'!G17),ROUND('Tabulka č. 4'!G17-'KN 2016 OV tab.4'!G17,0),"")</f>
        <v>1477</v>
      </c>
      <c r="H17" s="86">
        <f>IF(ISNUMBER('Tabulka č. 4'!H17-'KN 2016 OV tab.4'!H17),ROUND('Tabulka č. 4'!H17-'KN 2016 OV tab.4'!H17,0),"")</f>
        <v>2180</v>
      </c>
      <c r="I17" s="86">
        <f>IF(ISNUMBER('Tabulka č. 4'!I17-'KN 2016 OV tab.4'!I17),ROUND('Tabulka č. 4'!I17-'KN 2016 OV tab.4'!I17,0),"")</f>
        <v>1690</v>
      </c>
      <c r="J17" s="86">
        <f>IF(ISNUMBER('Tabulka č. 4'!J17-'KN 2016 OV tab.4'!J17),ROUND('Tabulka č. 4'!J17-'KN 2016 OV tab.4'!J17,0),"")</f>
        <v>1444</v>
      </c>
      <c r="K17" s="86">
        <f>IF(ISNUMBER('Tabulka č. 4'!K17-'KN 2016 OV tab.4'!K17),ROUND('Tabulka č. 4'!K17-'KN 2016 OV tab.4'!K17,0),"")</f>
        <v>1961</v>
      </c>
      <c r="L17" s="87">
        <f>IF(ISNUMBER('Tabulka č. 4'!L17-'KN 2016 OV tab.4'!L17),ROUND('Tabulka č. 4'!L17-'KN 2016 OV tab.4'!L17,0),"")</f>
        <v>1544</v>
      </c>
      <c r="M17" s="86">
        <f>IF(ISNUMBER('Tabulka č. 4'!M17-'KN 2016 OV tab.4'!M17),ROUND('Tabulka č. 4'!M17-'KN 2016 OV tab.4'!M17,0),"")</f>
        <v>2154</v>
      </c>
      <c r="N17" s="86">
        <f>IF(ISNUMBER('Tabulka č. 4'!N17-'KN 2016 OV tab.4'!N17),ROUND('Tabulka č. 4'!N17-'KN 2016 OV tab.4'!N17,0),"")</f>
        <v>2071</v>
      </c>
      <c r="O17" s="88">
        <f>IF(ISNUMBER('Tabulka č. 4'!O17-'KN 2016 OV tab.4'!O17),ROUND('Tabulka č. 4'!O17-'KN 2016 OV tab.4'!O17,0),"")</f>
        <v>2100</v>
      </c>
      <c r="P17" s="49">
        <f t="shared" si="1"/>
        <v>1907.5714285714287</v>
      </c>
    </row>
    <row r="18" spans="1:16" x14ac:dyDescent="0.25">
      <c r="A18" s="43" t="s">
        <v>27</v>
      </c>
      <c r="B18" s="83">
        <f>IF(ISNUMBER('Tabulka č. 4'!B18-'KN 2016 OV tab.4'!B18),ROUND('Tabulka č. 4'!B18-'KN 2016 OV tab.4'!B18,2),"")</f>
        <v>0</v>
      </c>
      <c r="C18" s="83">
        <f>IF(ISNUMBER('Tabulka č. 4'!C18-'KN 2016 OV tab.4'!C18),ROUND('Tabulka č. 4'!C18-'KN 2016 OV tab.4'!C18,2),"")</f>
        <v>0</v>
      </c>
      <c r="D18" s="83">
        <f>IF(ISNUMBER('Tabulka č. 4'!D18-'KN 2016 OV tab.4'!D18),ROUND('Tabulka č. 4'!D18-'KN 2016 OV tab.4'!D18,2),"")</f>
        <v>0</v>
      </c>
      <c r="E18" s="83">
        <f>IF(ISNUMBER('Tabulka č. 4'!E18-'KN 2016 OV tab.4'!E18),ROUND('Tabulka č. 4'!E18-'KN 2016 OV tab.4'!E18,2),"")</f>
        <v>0</v>
      </c>
      <c r="F18" s="83">
        <f>IF(ISNUMBER('Tabulka č. 4'!F18-'KN 2016 OV tab.4'!F18),ROUND('Tabulka č. 4'!F18-'KN 2016 OV tab.4'!F18,2),"")</f>
        <v>-7.12</v>
      </c>
      <c r="G18" s="84">
        <f>IF(ISNUMBER('Tabulka č. 4'!G18-'KN 2016 OV tab.4'!G18),ROUND('Tabulka č. 4'!G18-'KN 2016 OV tab.4'!G18,2),"")</f>
        <v>0</v>
      </c>
      <c r="H18" s="83">
        <f>IF(ISNUMBER('Tabulka č. 4'!H18-'KN 2016 OV tab.4'!H18),ROUND('Tabulka č. 4'!H18-'KN 2016 OV tab.4'!H18,2),"")</f>
        <v>-0.41</v>
      </c>
      <c r="I18" s="83">
        <f>IF(ISNUMBER('Tabulka č. 4'!I18-'KN 2016 OV tab.4'!I18),ROUND('Tabulka č. 4'!I18-'KN 2016 OV tab.4'!I18,2),"")</f>
        <v>0</v>
      </c>
      <c r="J18" s="83">
        <f>IF(ISNUMBER('Tabulka č. 4'!J18-'KN 2016 OV tab.4'!J18),ROUND('Tabulka č. 4'!J18-'KN 2016 OV tab.4'!J18,2),"")</f>
        <v>0</v>
      </c>
      <c r="K18" s="83">
        <f>IF(ISNUMBER('Tabulka č. 4'!K18-'KN 2016 OV tab.4'!K18),ROUND('Tabulka č. 4'!K18-'KN 2016 OV tab.4'!K18,2),"")</f>
        <v>0</v>
      </c>
      <c r="L18" s="83">
        <f>IF(ISNUMBER('Tabulka č. 4'!L18-'KN 2016 OV tab.4'!L18),ROUND('Tabulka č. 4'!L18-'KN 2016 OV tab.4'!L18,2),"")</f>
        <v>0</v>
      </c>
      <c r="M18" s="83">
        <f>IF(ISNUMBER('Tabulka č. 4'!M18-'KN 2016 OV tab.4'!M18),ROUND('Tabulka č. 4'!M18-'KN 2016 OV tab.4'!M18,2),"")</f>
        <v>0</v>
      </c>
      <c r="N18" s="83">
        <f>IF(ISNUMBER('Tabulka č. 4'!N18-'KN 2016 OV tab.4'!N18),ROUND('Tabulka č. 4'!N18-'KN 2016 OV tab.4'!N18,2),"")</f>
        <v>0</v>
      </c>
      <c r="O18" s="85">
        <f>IF(ISNUMBER('Tabulka č. 4'!O18-'KN 2016 OV tab.4'!O18),ROUND('Tabulka č. 4'!O18-'KN 2016 OV tab.4'!O18,2),"")</f>
        <v>0</v>
      </c>
      <c r="P18" s="48">
        <f t="shared" si="1"/>
        <v>-0.53785714285714292</v>
      </c>
    </row>
    <row r="19" spans="1:16" s="39" customFormat="1" ht="15.75" thickBot="1" x14ac:dyDescent="0.3">
      <c r="A19" s="44" t="s">
        <v>28</v>
      </c>
      <c r="B19" s="89">
        <f>IF(ISNUMBER('Tabulka č. 4'!B19-'KN 2016 OV tab.4'!B19),ROUND('Tabulka č. 4'!B19-'KN 2016 OV tab.4'!B19,0),"")</f>
        <v>1000</v>
      </c>
      <c r="C19" s="89">
        <f>IF(ISNUMBER('Tabulka č. 4'!C19-'KN 2016 OV tab.4'!C19),ROUND('Tabulka č. 4'!C19-'KN 2016 OV tab.4'!C19,0),"")</f>
        <v>1024</v>
      </c>
      <c r="D19" s="89">
        <f>IF(ISNUMBER('Tabulka č. 4'!D19-'KN 2016 OV tab.4'!D19),ROUND('Tabulka č. 4'!D19-'KN 2016 OV tab.4'!D19,0),"")</f>
        <v>777</v>
      </c>
      <c r="E19" s="89">
        <f>IF(ISNUMBER('Tabulka č. 4'!E19-'KN 2016 OV tab.4'!E19),ROUND('Tabulka č. 4'!E19-'KN 2016 OV tab.4'!E19,0),"")</f>
        <v>1232</v>
      </c>
      <c r="F19" s="89">
        <f>IF(ISNUMBER('Tabulka č. 4'!F19-'KN 2016 OV tab.4'!F19),ROUND('Tabulka č. 4'!F19-'KN 2016 OV tab.4'!F19,0),"")</f>
        <v>750</v>
      </c>
      <c r="G19" s="89">
        <f>IF(ISNUMBER('Tabulka č. 4'!G19-'KN 2016 OV tab.4'!G19),ROUND('Tabulka č. 4'!G19-'KN 2016 OV tab.4'!G19,0),"")</f>
        <v>754</v>
      </c>
      <c r="H19" s="89">
        <f>IF(ISNUMBER('Tabulka č. 4'!H19-'KN 2016 OV tab.4'!H19),ROUND('Tabulka č. 4'!H19-'KN 2016 OV tab.4'!H19,0),"")</f>
        <v>1460</v>
      </c>
      <c r="I19" s="89">
        <f>IF(ISNUMBER('Tabulka č. 4'!I19-'KN 2016 OV tab.4'!I19),ROUND('Tabulka č. 4'!I19-'KN 2016 OV tab.4'!I19,0),"")</f>
        <v>781</v>
      </c>
      <c r="J19" s="89">
        <f>IF(ISNUMBER('Tabulka č. 4'!J19-'KN 2016 OV tab.4'!J19),ROUND('Tabulka č. 4'!J19-'KN 2016 OV tab.4'!J19,0),"")</f>
        <v>695</v>
      </c>
      <c r="K19" s="89">
        <f>IF(ISNUMBER('Tabulka č. 4'!K19-'KN 2016 OV tab.4'!K19),ROUND('Tabulka č. 4'!K19-'KN 2016 OV tab.4'!K19,0),"")</f>
        <v>753</v>
      </c>
      <c r="L19" s="90">
        <f>IF(ISNUMBER('Tabulka č. 4'!L19-'KN 2016 OV tab.4'!L19),ROUND('Tabulka č. 4'!L19-'KN 2016 OV tab.4'!L19,0),"")</f>
        <v>688</v>
      </c>
      <c r="M19" s="89">
        <f>IF(ISNUMBER('Tabulka č. 4'!M19-'KN 2016 OV tab.4'!M19),ROUND('Tabulka č. 4'!M19-'KN 2016 OV tab.4'!M19,0),"")</f>
        <v>788</v>
      </c>
      <c r="N19" s="89">
        <f>IF(ISNUMBER('Tabulka č. 4'!N19-'KN 2016 OV tab.4'!N19),ROUND('Tabulka č. 4'!N19-'KN 2016 OV tab.4'!N19,0),"")</f>
        <v>799</v>
      </c>
      <c r="O19" s="91">
        <f>IF(ISNUMBER('Tabulka č. 4'!O19-'KN 2016 OV tab.4'!O19),ROUND('Tabulka č. 4'!O19-'KN 2016 OV tab.4'!O19,0),"")</f>
        <v>850</v>
      </c>
      <c r="P19" s="50">
        <f t="shared" si="1"/>
        <v>882.21428571428567</v>
      </c>
    </row>
    <row r="20" spans="1:16" s="41" customFormat="1" ht="19.5" thickBot="1" x14ac:dyDescent="0.35">
      <c r="A20" s="98" t="str">
        <f>'KN 2017'!A25</f>
        <v>69-51-H/01 Kadeřník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51</v>
      </c>
      <c r="B21" s="79">
        <f>IF(ISNUMBER('Tabulka č. 4'!B21-'KN 2016 OV tab.4'!B21),ROUND('Tabulka č. 4'!B21-'KN 2016 OV tab.4'!B21,0),"")</f>
        <v>1659</v>
      </c>
      <c r="C21" s="79">
        <f>IF(ISNUMBER('Tabulka č. 4'!C21-'KN 2016 OV tab.4'!C21),ROUND('Tabulka č. 4'!C21-'KN 2016 OV tab.4'!C21,0),"")</f>
        <v>1004</v>
      </c>
      <c r="D21" s="79">
        <f>IF(ISNUMBER('Tabulka č. 4'!D21-'KN 2016 OV tab.4'!D21),ROUND('Tabulka č. 4'!D21-'KN 2016 OV tab.4'!D21,0),"")</f>
        <v>1296</v>
      </c>
      <c r="E21" s="79">
        <f>IF(ISNUMBER('Tabulka č. 4'!E21-'KN 2016 OV tab.4'!E21),ROUND('Tabulka č. 4'!E21-'KN 2016 OV tab.4'!E21,0),"")</f>
        <v>1418</v>
      </c>
      <c r="F21" s="79">
        <f>IF(ISNUMBER('Tabulka č. 4'!F21-'KN 2016 OV tab.4'!F21),ROUND('Tabulka č. 4'!F21-'KN 2016 OV tab.4'!F21,0),"")</f>
        <v>3753</v>
      </c>
      <c r="G21" s="79">
        <f>IF(ISNUMBER('Tabulka č. 4'!G21-'KN 2016 OV tab.4'!G21),ROUND('Tabulka č. 4'!G21-'KN 2016 OV tab.4'!G21,0),"")</f>
        <v>1001</v>
      </c>
      <c r="H21" s="79">
        <f>IF(ISNUMBER('Tabulka č. 4'!H21-'KN 2016 OV tab.4'!H21),ROUND('Tabulka č. 4'!H21-'KN 2016 OV tab.4'!H21,0),"")</f>
        <v>2024</v>
      </c>
      <c r="I21" s="79">
        <f>IF(ISNUMBER('Tabulka č. 4'!I21-'KN 2016 OV tab.4'!I21),ROUND('Tabulka č. 4'!I21-'KN 2016 OV tab.4'!I21,0),"")</f>
        <v>1109</v>
      </c>
      <c r="J21" s="79">
        <f>IF(ISNUMBER('Tabulka č. 4'!J21-'KN 2016 OV tab.4'!J21),ROUND('Tabulka č. 4'!J21-'KN 2016 OV tab.4'!J21,0),"")</f>
        <v>963</v>
      </c>
      <c r="K21" s="79">
        <f>IF(ISNUMBER('Tabulka č. 4'!K21-'KN 2016 OV tab.4'!K21),ROUND('Tabulka č. 4'!K21-'KN 2016 OV tab.4'!K21,0),"")</f>
        <v>1251</v>
      </c>
      <c r="L21" s="79">
        <f>IF(ISNUMBER('Tabulka č. 4'!L21-'KN 2016 OV tab.4'!L21),ROUND('Tabulka č. 4'!L21-'KN 2016 OV tab.4'!L21,0),"")</f>
        <v>857</v>
      </c>
      <c r="M21" s="79">
        <f>IF(ISNUMBER('Tabulka č. 4'!M21-'KN 2016 OV tab.4'!M21),ROUND('Tabulka č. 4'!M21-'KN 2016 OV tab.4'!M21,0),"")</f>
        <v>1319</v>
      </c>
      <c r="N21" s="79">
        <f>IF(ISNUMBER('Tabulka č. 4'!N21-'KN 2016 OV tab.4'!N21),ROUND('Tabulka č. 4'!N21-'KN 2016 OV tab.4'!N21,0),"")</f>
        <v>1576</v>
      </c>
      <c r="O21" s="80">
        <f>IF(ISNUMBER('Tabulka č. 4'!O21-'KN 2016 OV tab.4'!O21),ROUND('Tabulka č. 4'!O21-'KN 2016 OV tab.4'!O21,0),"")</f>
        <v>1462</v>
      </c>
      <c r="P21" s="46">
        <f>IF(ISNUMBER(AVERAGE(B21:O21)),AVERAGE(B21:O21),"")</f>
        <v>1478</v>
      </c>
    </row>
    <row r="22" spans="1:16" s="39" customFormat="1" x14ac:dyDescent="0.25">
      <c r="A22" s="42" t="s">
        <v>52</v>
      </c>
      <c r="B22" s="81">
        <f>IF(ISNUMBER('Tabulka č. 4'!B22-'KN 2016 OV tab.4'!B22),ROUND('Tabulka č. 4'!B22-'KN 2016 OV tab.4'!B22,0),"")</f>
        <v>0</v>
      </c>
      <c r="C22" s="81">
        <f>IF(ISNUMBER('Tabulka č. 4'!C22-'KN 2016 OV tab.4'!C22),ROUND('Tabulka č. 4'!C22-'KN 2016 OV tab.4'!C22,0),"")</f>
        <v>0</v>
      </c>
      <c r="D22" s="81" t="str">
        <f>IF(ISNUMBER('Tabulka č. 4'!D22-'KN 2016 OV tab.4'!D22),ROUND('Tabulka č. 4'!D22-'KN 2016 OV tab.4'!D22,0),"")</f>
        <v/>
      </c>
      <c r="E22" s="81">
        <f>IF(ISNUMBER('Tabulka č. 4'!E22-'KN 2016 OV tab.4'!E22),ROUND('Tabulka č. 4'!E22-'KN 2016 OV tab.4'!E22,0),"")</f>
        <v>0</v>
      </c>
      <c r="F22" s="81">
        <f>IF(ISNUMBER('Tabulka č. 4'!F22-'KN 2016 OV tab.4'!F22),ROUND('Tabulka č. 4'!F22-'KN 2016 OV tab.4'!F22,0),"")</f>
        <v>0</v>
      </c>
      <c r="G22" s="81">
        <f>IF(ISNUMBER('Tabulka č. 4'!G22-'KN 2016 OV tab.4'!G22),ROUND('Tabulka č. 4'!G22-'KN 2016 OV tab.4'!G22,0),"")</f>
        <v>78</v>
      </c>
      <c r="H22" s="81">
        <f>IF(ISNUMBER('Tabulka č. 4'!H22-'KN 2016 OV tab.4'!H22),ROUND('Tabulka č. 4'!H22-'KN 2016 OV tab.4'!H22,0),"")</f>
        <v>0</v>
      </c>
      <c r="I22" s="81">
        <f>IF(ISNUMBER('Tabulka č. 4'!I22-'KN 2016 OV tab.4'!I22),ROUND('Tabulka č. 4'!I22-'KN 2016 OV tab.4'!I22,0),"")</f>
        <v>1</v>
      </c>
      <c r="J22" s="81">
        <f>IF(ISNUMBER('Tabulka č. 4'!J22-'KN 2016 OV tab.4'!J22),ROUND('Tabulka č. 4'!J22-'KN 2016 OV tab.4'!J22,0),"")</f>
        <v>-8</v>
      </c>
      <c r="K22" s="81">
        <f>IF(ISNUMBER('Tabulka č. 4'!K22-'KN 2016 OV tab.4'!K22),ROUND('Tabulka č. 4'!K22-'KN 2016 OV tab.4'!K22,0),"")</f>
        <v>-1</v>
      </c>
      <c r="L22" s="81">
        <f>IF(ISNUMBER('Tabulka č. 4'!L22-'KN 2016 OV tab.4'!L22),ROUND('Tabulka č. 4'!L22-'KN 2016 OV tab.4'!L22,0),"")</f>
        <v>0</v>
      </c>
      <c r="M22" s="81">
        <f>IF(ISNUMBER('Tabulka č. 4'!M22-'KN 2016 OV tab.4'!M22),ROUND('Tabulka č. 4'!M22-'KN 2016 OV tab.4'!M22,0),"")</f>
        <v>0</v>
      </c>
      <c r="N22" s="81">
        <f>IF(ISNUMBER('Tabulka č. 4'!N22-'KN 2016 OV tab.4'!N22),ROUND('Tabulka č. 4'!N22-'KN 2016 OV tab.4'!N22,0),"")</f>
        <v>0</v>
      </c>
      <c r="O22" s="82">
        <f>IF(ISNUMBER('Tabulka č. 4'!O22-'KN 2016 OV tab.4'!O22),ROUND('Tabulka č. 4'!O22-'KN 2016 OV tab.4'!O22,0),"")</f>
        <v>0</v>
      </c>
      <c r="P22" s="47">
        <f t="shared" ref="P22:P26" si="2">IF(ISNUMBER(AVERAGE(B22:O22)),AVERAGE(B22:O22),"")</f>
        <v>5.384615384615385</v>
      </c>
    </row>
    <row r="23" spans="1:16" x14ac:dyDescent="0.25">
      <c r="A23" s="43" t="s">
        <v>25</v>
      </c>
      <c r="B23" s="83">
        <f>IF(ISNUMBER('Tabulka č. 4'!B23-'KN 2016 OV tab.4'!B23),ROUND('Tabulka č. 4'!B23-'KN 2016 OV tab.4'!B23,2),"")</f>
        <v>0</v>
      </c>
      <c r="C23" s="83">
        <f>IF(ISNUMBER('Tabulka č. 4'!C23-'KN 2016 OV tab.4'!C23),ROUND('Tabulka č. 4'!C23-'KN 2016 OV tab.4'!C23,2),"")</f>
        <v>0.12</v>
      </c>
      <c r="D23" s="83">
        <f>IF(ISNUMBER('Tabulka č. 4'!D23-'KN 2016 OV tab.4'!D23),ROUND('Tabulka č. 4'!D23-'KN 2016 OV tab.4'!D23,2),"")</f>
        <v>0</v>
      </c>
      <c r="E23" s="83">
        <f>IF(ISNUMBER('Tabulka č. 4'!E23-'KN 2016 OV tab.4'!E23),ROUND('Tabulka č. 4'!E23-'KN 2016 OV tab.4'!E23,2),"")</f>
        <v>0</v>
      </c>
      <c r="F23" s="83">
        <f>IF(ISNUMBER('Tabulka č. 4'!F23-'KN 2016 OV tab.4'!F23),ROUND('Tabulka č. 4'!F23-'KN 2016 OV tab.4'!F23,2),"")</f>
        <v>-2.2400000000000002</v>
      </c>
      <c r="G23" s="84">
        <f>IF(ISNUMBER('Tabulka č. 4'!G23-'KN 2016 OV tab.4'!G23),ROUND('Tabulka č. 4'!G23-'KN 2016 OV tab.4'!G23,2),"")</f>
        <v>0</v>
      </c>
      <c r="H23" s="83">
        <f>IF(ISNUMBER('Tabulka č. 4'!H23-'KN 2016 OV tab.4'!H23),ROUND('Tabulka č. 4'!H23-'KN 2016 OV tab.4'!H23,2),"")</f>
        <v>-0.94</v>
      </c>
      <c r="I23" s="83">
        <f>IF(ISNUMBER('Tabulka č. 4'!I23-'KN 2016 OV tab.4'!I23),ROUND('Tabulka č. 4'!I23-'KN 2016 OV tab.4'!I23,2),"")</f>
        <v>0</v>
      </c>
      <c r="J23" s="83">
        <f>IF(ISNUMBER('Tabulka č. 4'!J23-'KN 2016 OV tab.4'!J23),ROUND('Tabulka č. 4'!J23-'KN 2016 OV tab.4'!J23,2),"")</f>
        <v>0</v>
      </c>
      <c r="K23" s="83">
        <f>IF(ISNUMBER('Tabulka č. 4'!K23-'KN 2016 OV tab.4'!K23),ROUND('Tabulka č. 4'!K23-'KN 2016 OV tab.4'!K23,2),"")</f>
        <v>0</v>
      </c>
      <c r="L23" s="83">
        <f>IF(ISNUMBER('Tabulka č. 4'!L23-'KN 2016 OV tab.4'!L23),ROUND('Tabulka č. 4'!L23-'KN 2016 OV tab.4'!L23,2),"")</f>
        <v>0.22</v>
      </c>
      <c r="M23" s="83">
        <f>IF(ISNUMBER('Tabulka č. 4'!M23-'KN 2016 OV tab.4'!M23),ROUND('Tabulka č. 4'!M23-'KN 2016 OV tab.4'!M23,2),"")</f>
        <v>0</v>
      </c>
      <c r="N23" s="83">
        <f>IF(ISNUMBER('Tabulka č. 4'!N23-'KN 2016 OV tab.4'!N23),ROUND('Tabulka č. 4'!N23-'KN 2016 OV tab.4'!N23,2),"")</f>
        <v>0</v>
      </c>
      <c r="O23" s="85">
        <f>IF(ISNUMBER('Tabulka č. 4'!O23-'KN 2016 OV tab.4'!O23),ROUND('Tabulka č. 4'!O23-'KN 2016 OV tab.4'!O23,2),"")</f>
        <v>0</v>
      </c>
      <c r="P23" s="48">
        <f t="shared" si="2"/>
        <v>-0.20285714285714285</v>
      </c>
    </row>
    <row r="24" spans="1:16" s="39" customFormat="1" x14ac:dyDescent="0.25">
      <c r="A24" s="42" t="s">
        <v>26</v>
      </c>
      <c r="B24" s="86">
        <f>IF(ISNUMBER('Tabulka č. 4'!B24-'KN 2016 OV tab.4'!B24),ROUND('Tabulka č. 4'!B24-'KN 2016 OV tab.4'!B24,0),"")</f>
        <v>2190</v>
      </c>
      <c r="C24" s="86">
        <f>IF(ISNUMBER('Tabulka č. 4'!C24-'KN 2016 OV tab.4'!C24),ROUND('Tabulka č. 4'!C24-'KN 2016 OV tab.4'!C24,0),"")</f>
        <v>1528</v>
      </c>
      <c r="D24" s="86">
        <f>IF(ISNUMBER('Tabulka č. 4'!D24-'KN 2016 OV tab.4'!D24),ROUND('Tabulka č. 4'!D24-'KN 2016 OV tab.4'!D24,0),"")</f>
        <v>2071</v>
      </c>
      <c r="E24" s="86">
        <f>IF(ISNUMBER('Tabulka č. 4'!E24-'KN 2016 OV tab.4'!E24),ROUND('Tabulka č. 4'!E24-'KN 2016 OV tab.4'!E24,0),"")</f>
        <v>2396</v>
      </c>
      <c r="F24" s="86">
        <f>IF(ISNUMBER('Tabulka č. 4'!F24-'KN 2016 OV tab.4'!F24),ROUND('Tabulka č. 4'!F24-'KN 2016 OV tab.4'!F24,0),"")</f>
        <v>1900</v>
      </c>
      <c r="G24" s="86">
        <f>IF(ISNUMBER('Tabulka č. 4'!G24-'KN 2016 OV tab.4'!G24),ROUND('Tabulka č. 4'!G24-'KN 2016 OV tab.4'!G24,0),"")</f>
        <v>1477</v>
      </c>
      <c r="H24" s="86">
        <f>IF(ISNUMBER('Tabulka č. 4'!H24-'KN 2016 OV tab.4'!H24),ROUND('Tabulka č. 4'!H24-'KN 2016 OV tab.4'!H24,0),"")</f>
        <v>2180</v>
      </c>
      <c r="I24" s="86">
        <f>IF(ISNUMBER('Tabulka č. 4'!I24-'KN 2016 OV tab.4'!I24),ROUND('Tabulka č. 4'!I24-'KN 2016 OV tab.4'!I24,0),"")</f>
        <v>1690</v>
      </c>
      <c r="J24" s="86">
        <f>IF(ISNUMBER('Tabulka č. 4'!J24-'KN 2016 OV tab.4'!J24),ROUND('Tabulka č. 4'!J24-'KN 2016 OV tab.4'!J24,0),"")</f>
        <v>1444</v>
      </c>
      <c r="K24" s="86">
        <f>IF(ISNUMBER('Tabulka č. 4'!K24-'KN 2016 OV tab.4'!K24),ROUND('Tabulka č. 4'!K24-'KN 2016 OV tab.4'!K24,0),"")</f>
        <v>1961</v>
      </c>
      <c r="L24" s="87">
        <f>IF(ISNUMBER('Tabulka č. 4'!L24-'KN 2016 OV tab.4'!L24),ROUND('Tabulka č. 4'!L24-'KN 2016 OV tab.4'!L24,0),"")</f>
        <v>1544</v>
      </c>
      <c r="M24" s="86">
        <f>IF(ISNUMBER('Tabulka č. 4'!M24-'KN 2016 OV tab.4'!M24),ROUND('Tabulka č. 4'!M24-'KN 2016 OV tab.4'!M24,0),"")</f>
        <v>2154</v>
      </c>
      <c r="N24" s="86">
        <f>IF(ISNUMBER('Tabulka č. 4'!N24-'KN 2016 OV tab.4'!N24),ROUND('Tabulka č. 4'!N24-'KN 2016 OV tab.4'!N24,0),"")</f>
        <v>2071</v>
      </c>
      <c r="O24" s="88">
        <f>IF(ISNUMBER('Tabulka č. 4'!O24-'KN 2016 OV tab.4'!O24),ROUND('Tabulka č. 4'!O24-'KN 2016 OV tab.4'!O24,0),"")</f>
        <v>2100</v>
      </c>
      <c r="P24" s="49">
        <f t="shared" si="2"/>
        <v>1907.5714285714287</v>
      </c>
    </row>
    <row r="25" spans="1:16" x14ac:dyDescent="0.25">
      <c r="A25" s="43" t="s">
        <v>27</v>
      </c>
      <c r="B25" s="83">
        <f>IF(ISNUMBER('Tabulka č. 4'!B25-'KN 2016 OV tab.4'!B25),ROUND('Tabulka č. 4'!B25-'KN 2016 OV tab.4'!B25,2),"")</f>
        <v>0</v>
      </c>
      <c r="C25" s="83">
        <f>IF(ISNUMBER('Tabulka č. 4'!C25-'KN 2016 OV tab.4'!C25),ROUND('Tabulka č. 4'!C25-'KN 2016 OV tab.4'!C25,2),"")</f>
        <v>0</v>
      </c>
      <c r="D25" s="83">
        <f>IF(ISNUMBER('Tabulka č. 4'!D25-'KN 2016 OV tab.4'!D25),ROUND('Tabulka č. 4'!D25-'KN 2016 OV tab.4'!D25,2),"")</f>
        <v>0</v>
      </c>
      <c r="E25" s="83">
        <f>IF(ISNUMBER('Tabulka č. 4'!E25-'KN 2016 OV tab.4'!E25),ROUND('Tabulka č. 4'!E25-'KN 2016 OV tab.4'!E25,2),"")</f>
        <v>0</v>
      </c>
      <c r="F25" s="83">
        <f>IF(ISNUMBER('Tabulka č. 4'!F25-'KN 2016 OV tab.4'!F25),ROUND('Tabulka č. 4'!F25-'KN 2016 OV tab.4'!F25,2),"")</f>
        <v>-6.41</v>
      </c>
      <c r="G25" s="84">
        <f>IF(ISNUMBER('Tabulka č. 4'!G25-'KN 2016 OV tab.4'!G25),ROUND('Tabulka č. 4'!G25-'KN 2016 OV tab.4'!G25,2),"")</f>
        <v>0</v>
      </c>
      <c r="H25" s="83">
        <f>IF(ISNUMBER('Tabulka č. 4'!H25-'KN 2016 OV tab.4'!H25),ROUND('Tabulka č. 4'!H25-'KN 2016 OV tab.4'!H25,2),"")</f>
        <v>-0.48</v>
      </c>
      <c r="I25" s="83">
        <f>IF(ISNUMBER('Tabulka č. 4'!I25-'KN 2016 OV tab.4'!I25),ROUND('Tabulka č. 4'!I25-'KN 2016 OV tab.4'!I25,2),"")</f>
        <v>0</v>
      </c>
      <c r="J25" s="83">
        <f>IF(ISNUMBER('Tabulka č. 4'!J25-'KN 2016 OV tab.4'!J25),ROUND('Tabulka č. 4'!J25-'KN 2016 OV tab.4'!J25,2),"")</f>
        <v>0</v>
      </c>
      <c r="K25" s="83">
        <f>IF(ISNUMBER('Tabulka č. 4'!K25-'KN 2016 OV tab.4'!K25),ROUND('Tabulka č. 4'!K25-'KN 2016 OV tab.4'!K25,2),"")</f>
        <v>0</v>
      </c>
      <c r="L25" s="83">
        <f>IF(ISNUMBER('Tabulka č. 4'!L25-'KN 2016 OV tab.4'!L25),ROUND('Tabulka č. 4'!L25-'KN 2016 OV tab.4'!L25,2),"")</f>
        <v>0</v>
      </c>
      <c r="M25" s="83">
        <f>IF(ISNUMBER('Tabulka č. 4'!M25-'KN 2016 OV tab.4'!M25),ROUND('Tabulka č. 4'!M25-'KN 2016 OV tab.4'!M25,2),"")</f>
        <v>0</v>
      </c>
      <c r="N25" s="83">
        <f>IF(ISNUMBER('Tabulka č. 4'!N25-'KN 2016 OV tab.4'!N25),ROUND('Tabulka č. 4'!N25-'KN 2016 OV tab.4'!N25,2),"")</f>
        <v>0</v>
      </c>
      <c r="O25" s="85">
        <f>IF(ISNUMBER('Tabulka č. 4'!O25-'KN 2016 OV tab.4'!O25),ROUND('Tabulka č. 4'!O25-'KN 2016 OV tab.4'!O25,2),"")</f>
        <v>0</v>
      </c>
      <c r="P25" s="48">
        <f t="shared" si="2"/>
        <v>-0.49214285714285716</v>
      </c>
    </row>
    <row r="26" spans="1:16" s="39" customFormat="1" ht="15.75" thickBot="1" x14ac:dyDescent="0.3">
      <c r="A26" s="44" t="s">
        <v>28</v>
      </c>
      <c r="B26" s="89">
        <f>IF(ISNUMBER('Tabulka č. 4'!B26-'KN 2016 OV tab.4'!B26),ROUND('Tabulka č. 4'!B26-'KN 2016 OV tab.4'!B26,0),"")</f>
        <v>1000</v>
      </c>
      <c r="C26" s="89">
        <f>IF(ISNUMBER('Tabulka č. 4'!C26-'KN 2016 OV tab.4'!C26),ROUND('Tabulka č. 4'!C26-'KN 2016 OV tab.4'!C26,0),"")</f>
        <v>1024</v>
      </c>
      <c r="D26" s="89">
        <f>IF(ISNUMBER('Tabulka č. 4'!D26-'KN 2016 OV tab.4'!D26),ROUND('Tabulka č. 4'!D26-'KN 2016 OV tab.4'!D26,0),"")</f>
        <v>777</v>
      </c>
      <c r="E26" s="89">
        <f>IF(ISNUMBER('Tabulka č. 4'!E26-'KN 2016 OV tab.4'!E26),ROUND('Tabulka č. 4'!E26-'KN 2016 OV tab.4'!E26,0),"")</f>
        <v>1232</v>
      </c>
      <c r="F26" s="89">
        <f>IF(ISNUMBER('Tabulka č. 4'!F26-'KN 2016 OV tab.4'!F26),ROUND('Tabulka č. 4'!F26-'KN 2016 OV tab.4'!F26,0),"")</f>
        <v>750</v>
      </c>
      <c r="G26" s="89">
        <f>IF(ISNUMBER('Tabulka č. 4'!G26-'KN 2016 OV tab.4'!G26),ROUND('Tabulka č. 4'!G26-'KN 2016 OV tab.4'!G26,0),"")</f>
        <v>754</v>
      </c>
      <c r="H26" s="89">
        <f>IF(ISNUMBER('Tabulka č. 4'!H26-'KN 2016 OV tab.4'!H26),ROUND('Tabulka č. 4'!H26-'KN 2016 OV tab.4'!H26,0),"")</f>
        <v>1460</v>
      </c>
      <c r="I26" s="89">
        <f>IF(ISNUMBER('Tabulka č. 4'!I26-'KN 2016 OV tab.4'!I26),ROUND('Tabulka č. 4'!I26-'KN 2016 OV tab.4'!I26,0),"")</f>
        <v>781</v>
      </c>
      <c r="J26" s="89">
        <f>IF(ISNUMBER('Tabulka č. 4'!J26-'KN 2016 OV tab.4'!J26),ROUND('Tabulka č. 4'!J26-'KN 2016 OV tab.4'!J26,0),"")</f>
        <v>695</v>
      </c>
      <c r="K26" s="89">
        <f>IF(ISNUMBER('Tabulka č. 4'!K26-'KN 2016 OV tab.4'!K26),ROUND('Tabulka č. 4'!K26-'KN 2016 OV tab.4'!K26,0),"")</f>
        <v>753</v>
      </c>
      <c r="L26" s="90">
        <f>IF(ISNUMBER('Tabulka č. 4'!L26-'KN 2016 OV tab.4'!L26),ROUND('Tabulka č. 4'!L26-'KN 2016 OV tab.4'!L26,0),"")</f>
        <v>688</v>
      </c>
      <c r="M26" s="89">
        <f>IF(ISNUMBER('Tabulka č. 4'!M26-'KN 2016 OV tab.4'!M26),ROUND('Tabulka č. 4'!M26-'KN 2016 OV tab.4'!M26,0),"")</f>
        <v>788</v>
      </c>
      <c r="N26" s="89">
        <f>IF(ISNUMBER('Tabulka č. 4'!N26-'KN 2016 OV tab.4'!N26),ROUND('Tabulka č. 4'!N26-'KN 2016 OV tab.4'!N26,0),"")</f>
        <v>799</v>
      </c>
      <c r="O26" s="91">
        <f>IF(ISNUMBER('Tabulka č. 4'!O26-'KN 2016 OV tab.4'!O26),ROUND('Tabulka č. 4'!O26-'KN 2016 OV tab.4'!O26,0),"")</f>
        <v>850</v>
      </c>
      <c r="P26" s="50">
        <f t="shared" si="2"/>
        <v>882.21428571428567</v>
      </c>
    </row>
    <row r="27" spans="1:16" s="41" customFormat="1" ht="19.5" thickBot="1" x14ac:dyDescent="0.35">
      <c r="A27" s="98" t="str">
        <f>'KN 2017'!A26</f>
        <v>41-55-H/01 Opravář zemědělských strojů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51</v>
      </c>
      <c r="B28" s="79">
        <f>IF(ISNUMBER('Tabulka č. 4'!B28-'KN 2016 OV tab.4'!B28),ROUND('Tabulka č. 4'!B28-'KN 2016 OV tab.4'!B28,0),"")</f>
        <v>1685</v>
      </c>
      <c r="C28" s="79">
        <f>IF(ISNUMBER('Tabulka č. 4'!C28-'KN 2016 OV tab.4'!C28),ROUND('Tabulka č. 4'!C28-'KN 2016 OV tab.4'!C28,0),"")</f>
        <v>1166</v>
      </c>
      <c r="D28" s="79">
        <f>IF(ISNUMBER('Tabulka č. 4'!D28-'KN 2016 OV tab.4'!D28),ROUND('Tabulka č. 4'!D28-'KN 2016 OV tab.4'!D28,0),"")</f>
        <v>1854</v>
      </c>
      <c r="E28" s="79">
        <f>IF(ISNUMBER('Tabulka č. 4'!E28-'KN 2016 OV tab.4'!E28),ROUND('Tabulka č. 4'!E28-'KN 2016 OV tab.4'!E28,0),"")</f>
        <v>1784</v>
      </c>
      <c r="F28" s="79">
        <f>IF(ISNUMBER('Tabulka č. 4'!F28-'KN 2016 OV tab.4'!F28),ROUND('Tabulka č. 4'!F28-'KN 2016 OV tab.4'!F28,0),"")</f>
        <v>2291</v>
      </c>
      <c r="G28" s="79">
        <f>IF(ISNUMBER('Tabulka č. 4'!G28-'KN 2016 OV tab.4'!G28),ROUND('Tabulka č. 4'!G28-'KN 2016 OV tab.4'!G28,0),"")</f>
        <v>1073</v>
      </c>
      <c r="H28" s="79">
        <f>IF(ISNUMBER('Tabulka č. 4'!H28-'KN 2016 OV tab.4'!H28),ROUND('Tabulka č. 4'!H28-'KN 2016 OV tab.4'!H28,0),"")</f>
        <v>3096</v>
      </c>
      <c r="I28" s="79">
        <f>IF(ISNUMBER('Tabulka č. 4'!I28-'KN 2016 OV tab.4'!I28),ROUND('Tabulka č. 4'!I28-'KN 2016 OV tab.4'!I28,0),"")</f>
        <v>1194</v>
      </c>
      <c r="J28" s="79">
        <f>IF(ISNUMBER('Tabulka č. 4'!J28-'KN 2016 OV tab.4'!J28),ROUND('Tabulka č. 4'!J28-'KN 2016 OV tab.4'!J28,0),"")</f>
        <v>1375</v>
      </c>
      <c r="K28" s="79">
        <f>IF(ISNUMBER('Tabulka č. 4'!K28-'KN 2016 OV tab.4'!K28),ROUND('Tabulka č. 4'!K28-'KN 2016 OV tab.4'!K28,0),"")</f>
        <v>1932</v>
      </c>
      <c r="L28" s="79">
        <f>IF(ISNUMBER('Tabulka č. 4'!L28-'KN 2016 OV tab.4'!L28),ROUND('Tabulka č. 4'!L28-'KN 2016 OV tab.4'!L28,0),"")</f>
        <v>862</v>
      </c>
      <c r="M28" s="79">
        <f>IF(ISNUMBER('Tabulka č. 4'!M28-'KN 2016 OV tab.4'!M28),ROUND('Tabulka č. 4'!M28-'KN 2016 OV tab.4'!M28,0),"")</f>
        <v>1543</v>
      </c>
      <c r="N28" s="79">
        <f>IF(ISNUMBER('Tabulka č. 4'!N28-'KN 2016 OV tab.4'!N28),ROUND('Tabulka č. 4'!N28-'KN 2016 OV tab.4'!N28,0),"")</f>
        <v>1749</v>
      </c>
      <c r="O28" s="80">
        <f>IF(ISNUMBER('Tabulka č. 4'!O28-'KN 2016 OV tab.4'!O28),ROUND('Tabulka č. 4'!O28-'KN 2016 OV tab.4'!O28,0),"")</f>
        <v>1420</v>
      </c>
      <c r="P28" s="46">
        <f>IF(ISNUMBER(AVERAGE(B28:O28)),AVERAGE(B28:O28),"")</f>
        <v>1644.5714285714287</v>
      </c>
    </row>
    <row r="29" spans="1:16" s="39" customFormat="1" x14ac:dyDescent="0.25">
      <c r="A29" s="42" t="s">
        <v>52</v>
      </c>
      <c r="B29" s="81">
        <f>IF(ISNUMBER('Tabulka č. 4'!B29-'KN 2016 OV tab.4'!B29),ROUND('Tabulka č. 4'!B29-'KN 2016 OV tab.4'!B29,0),"")</f>
        <v>0</v>
      </c>
      <c r="C29" s="81">
        <f>IF(ISNUMBER('Tabulka č. 4'!C29-'KN 2016 OV tab.4'!C29),ROUND('Tabulka č. 4'!C29-'KN 2016 OV tab.4'!C29,0),"")</f>
        <v>0</v>
      </c>
      <c r="D29" s="81" t="str">
        <f>IF(ISNUMBER('Tabulka č. 4'!D29-'KN 2016 OV tab.4'!D29),ROUND('Tabulka č. 4'!D29-'KN 2016 OV tab.4'!D29,0),"")</f>
        <v/>
      </c>
      <c r="E29" s="81">
        <f>IF(ISNUMBER('Tabulka č. 4'!E29-'KN 2016 OV tab.4'!E29),ROUND('Tabulka č. 4'!E29-'KN 2016 OV tab.4'!E29,0),"")</f>
        <v>0</v>
      </c>
      <c r="F29" s="81">
        <f>IF(ISNUMBER('Tabulka č. 4'!F29-'KN 2016 OV tab.4'!F29),ROUND('Tabulka č. 4'!F29-'KN 2016 OV tab.4'!F29,0),"")</f>
        <v>0</v>
      </c>
      <c r="G29" s="81">
        <f>IF(ISNUMBER('Tabulka č. 4'!G29-'KN 2016 OV tab.4'!G29),ROUND('Tabulka č. 4'!G29-'KN 2016 OV tab.4'!G29,0),"")</f>
        <v>83</v>
      </c>
      <c r="H29" s="81">
        <f>IF(ISNUMBER('Tabulka č. 4'!H29-'KN 2016 OV tab.4'!H29),ROUND('Tabulka č. 4'!H29-'KN 2016 OV tab.4'!H29,0),"")</f>
        <v>0</v>
      </c>
      <c r="I29" s="81">
        <f>IF(ISNUMBER('Tabulka č. 4'!I29-'KN 2016 OV tab.4'!I29),ROUND('Tabulka č. 4'!I29-'KN 2016 OV tab.4'!I29,0),"")</f>
        <v>1</v>
      </c>
      <c r="J29" s="81">
        <f>IF(ISNUMBER('Tabulka č. 4'!J29-'KN 2016 OV tab.4'!J29),ROUND('Tabulka č. 4'!J29-'KN 2016 OV tab.4'!J29,0),"")</f>
        <v>-11</v>
      </c>
      <c r="K29" s="81">
        <f>IF(ISNUMBER('Tabulka č. 4'!K29-'KN 2016 OV tab.4'!K29),ROUND('Tabulka č. 4'!K29-'KN 2016 OV tab.4'!K29,0),"")</f>
        <v>-2</v>
      </c>
      <c r="L29" s="81">
        <f>IF(ISNUMBER('Tabulka č. 4'!L29-'KN 2016 OV tab.4'!L29),ROUND('Tabulka č. 4'!L29-'KN 2016 OV tab.4'!L29,0),"")</f>
        <v>0</v>
      </c>
      <c r="M29" s="81">
        <f>IF(ISNUMBER('Tabulka č. 4'!M29-'KN 2016 OV tab.4'!M29),ROUND('Tabulka č. 4'!M29-'KN 2016 OV tab.4'!M29,0),"")</f>
        <v>0</v>
      </c>
      <c r="N29" s="81">
        <f>IF(ISNUMBER('Tabulka č. 4'!N29-'KN 2016 OV tab.4'!N29),ROUND('Tabulka č. 4'!N29-'KN 2016 OV tab.4'!N29,0),"")</f>
        <v>0</v>
      </c>
      <c r="O29" s="82">
        <f>IF(ISNUMBER('Tabulka č. 4'!O29-'KN 2016 OV tab.4'!O29),ROUND('Tabulka č. 4'!O29-'KN 2016 OV tab.4'!O29,0),"")</f>
        <v>0</v>
      </c>
      <c r="P29" s="47">
        <f t="shared" ref="P29:P33" si="3">IF(ISNUMBER(AVERAGE(B29:O29)),AVERAGE(B29:O29),"")</f>
        <v>5.4615384615384617</v>
      </c>
    </row>
    <row r="30" spans="1:16" x14ac:dyDescent="0.25">
      <c r="A30" s="43" t="s">
        <v>25</v>
      </c>
      <c r="B30" s="83">
        <f>IF(ISNUMBER('Tabulka č. 4'!B30-'KN 2016 OV tab.4'!B30),ROUND('Tabulka č. 4'!B30-'KN 2016 OV tab.4'!B30,2),"")</f>
        <v>0</v>
      </c>
      <c r="C30" s="83">
        <f>IF(ISNUMBER('Tabulka č. 4'!C30-'KN 2016 OV tab.4'!C30),ROUND('Tabulka č. 4'!C30-'KN 2016 OV tab.4'!C30,2),"")</f>
        <v>0.1</v>
      </c>
      <c r="D30" s="83">
        <f>IF(ISNUMBER('Tabulka č. 4'!D30-'KN 2016 OV tab.4'!D30),ROUND('Tabulka č. 4'!D30-'KN 2016 OV tab.4'!D30,2),"")</f>
        <v>0</v>
      </c>
      <c r="E30" s="83">
        <f>IF(ISNUMBER('Tabulka č. 4'!E30-'KN 2016 OV tab.4'!E30),ROUND('Tabulka č. 4'!E30-'KN 2016 OV tab.4'!E30,2),"")</f>
        <v>0</v>
      </c>
      <c r="F30" s="83">
        <f>IF(ISNUMBER('Tabulka č. 4'!F30-'KN 2016 OV tab.4'!F30),ROUND('Tabulka č. 4'!F30-'KN 2016 OV tab.4'!F30,2),"")</f>
        <v>0.36</v>
      </c>
      <c r="G30" s="84">
        <f>IF(ISNUMBER('Tabulka č. 4'!G30-'KN 2016 OV tab.4'!G30),ROUND('Tabulka č. 4'!G30-'KN 2016 OV tab.4'!G30,2),"")</f>
        <v>0</v>
      </c>
      <c r="H30" s="83">
        <f>IF(ISNUMBER('Tabulka č. 4'!H30-'KN 2016 OV tab.4'!H30),ROUND('Tabulka č. 4'!H30-'KN 2016 OV tab.4'!H30,2),"")</f>
        <v>-0.31</v>
      </c>
      <c r="I30" s="83">
        <f>IF(ISNUMBER('Tabulka č. 4'!I30-'KN 2016 OV tab.4'!I30),ROUND('Tabulka č. 4'!I30-'KN 2016 OV tab.4'!I30,2),"")</f>
        <v>0</v>
      </c>
      <c r="J30" s="83">
        <f>IF(ISNUMBER('Tabulka č. 4'!J30-'KN 2016 OV tab.4'!J30),ROUND('Tabulka č. 4'!J30-'KN 2016 OV tab.4'!J30,2),"")</f>
        <v>0</v>
      </c>
      <c r="K30" s="83">
        <f>IF(ISNUMBER('Tabulka č. 4'!K30-'KN 2016 OV tab.4'!K30),ROUND('Tabulka č. 4'!K30-'KN 2016 OV tab.4'!K30,2),"")</f>
        <v>0</v>
      </c>
      <c r="L30" s="83">
        <f>IF(ISNUMBER('Tabulka č. 4'!L30-'KN 2016 OV tab.4'!L30),ROUND('Tabulka č. 4'!L30-'KN 2016 OV tab.4'!L30,2),"")</f>
        <v>0.26</v>
      </c>
      <c r="M30" s="83">
        <f>IF(ISNUMBER('Tabulka č. 4'!M30-'KN 2016 OV tab.4'!M30),ROUND('Tabulka č. 4'!M30-'KN 2016 OV tab.4'!M30,2),"")</f>
        <v>0</v>
      </c>
      <c r="N30" s="83">
        <f>IF(ISNUMBER('Tabulka č. 4'!N30-'KN 2016 OV tab.4'!N30),ROUND('Tabulka č. 4'!N30-'KN 2016 OV tab.4'!N30,2),"")</f>
        <v>0</v>
      </c>
      <c r="O30" s="85">
        <f>IF(ISNUMBER('Tabulka č. 4'!O30-'KN 2016 OV tab.4'!O30),ROUND('Tabulka č. 4'!O30-'KN 2016 OV tab.4'!O30,2),"")</f>
        <v>0</v>
      </c>
      <c r="P30" s="48">
        <f t="shared" si="3"/>
        <v>2.9285714285714283E-2</v>
      </c>
    </row>
    <row r="31" spans="1:16" s="39" customFormat="1" x14ac:dyDescent="0.25">
      <c r="A31" s="42" t="s">
        <v>26</v>
      </c>
      <c r="B31" s="86">
        <f>IF(ISNUMBER('Tabulka č. 4'!B31-'KN 2016 OV tab.4'!B31),ROUND('Tabulka č. 4'!B31-'KN 2016 OV tab.4'!B31,0),"")</f>
        <v>2190</v>
      </c>
      <c r="C31" s="86">
        <f>IF(ISNUMBER('Tabulka č. 4'!C31-'KN 2016 OV tab.4'!C31),ROUND('Tabulka č. 4'!C31-'KN 2016 OV tab.4'!C31,0),"")</f>
        <v>1528</v>
      </c>
      <c r="D31" s="86">
        <f>IF(ISNUMBER('Tabulka č. 4'!D31-'KN 2016 OV tab.4'!D31),ROUND('Tabulka č. 4'!D31-'KN 2016 OV tab.4'!D31,0),"")</f>
        <v>2071</v>
      </c>
      <c r="E31" s="86">
        <f>IF(ISNUMBER('Tabulka č. 4'!E31-'KN 2016 OV tab.4'!E31),ROUND('Tabulka č. 4'!E31-'KN 2016 OV tab.4'!E31,0),"")</f>
        <v>2396</v>
      </c>
      <c r="F31" s="86">
        <f>IF(ISNUMBER('Tabulka č. 4'!F31-'KN 2016 OV tab.4'!F31),ROUND('Tabulka č. 4'!F31-'KN 2016 OV tab.4'!F31,0),"")</f>
        <v>1900</v>
      </c>
      <c r="G31" s="86">
        <f>IF(ISNUMBER('Tabulka č. 4'!G31-'KN 2016 OV tab.4'!G31),ROUND('Tabulka č. 4'!G31-'KN 2016 OV tab.4'!G31,0),"")</f>
        <v>1477</v>
      </c>
      <c r="H31" s="86">
        <f>IF(ISNUMBER('Tabulka č. 4'!H31-'KN 2016 OV tab.4'!H31),ROUND('Tabulka č. 4'!H31-'KN 2016 OV tab.4'!H31,0),"")</f>
        <v>2180</v>
      </c>
      <c r="I31" s="86">
        <f>IF(ISNUMBER('Tabulka č. 4'!I31-'KN 2016 OV tab.4'!I31),ROUND('Tabulka č. 4'!I31-'KN 2016 OV tab.4'!I31,0),"")</f>
        <v>1690</v>
      </c>
      <c r="J31" s="86">
        <f>IF(ISNUMBER('Tabulka č. 4'!J31-'KN 2016 OV tab.4'!J31),ROUND('Tabulka č. 4'!J31-'KN 2016 OV tab.4'!J31,0),"")</f>
        <v>1444</v>
      </c>
      <c r="K31" s="86">
        <f>IF(ISNUMBER('Tabulka č. 4'!K31-'KN 2016 OV tab.4'!K31),ROUND('Tabulka č. 4'!K31-'KN 2016 OV tab.4'!K31,0),"")</f>
        <v>1961</v>
      </c>
      <c r="L31" s="87">
        <f>IF(ISNUMBER('Tabulka č. 4'!L31-'KN 2016 OV tab.4'!L31),ROUND('Tabulka č. 4'!L31-'KN 2016 OV tab.4'!L31,0),"")</f>
        <v>1544</v>
      </c>
      <c r="M31" s="86">
        <f>IF(ISNUMBER('Tabulka č. 4'!M31-'KN 2016 OV tab.4'!M31),ROUND('Tabulka č. 4'!M31-'KN 2016 OV tab.4'!M31,0),"")</f>
        <v>2154</v>
      </c>
      <c r="N31" s="86">
        <f>IF(ISNUMBER('Tabulka č. 4'!N31-'KN 2016 OV tab.4'!N31),ROUND('Tabulka č. 4'!N31-'KN 2016 OV tab.4'!N31,0),"")</f>
        <v>2071</v>
      </c>
      <c r="O31" s="88">
        <f>IF(ISNUMBER('Tabulka č. 4'!O31-'KN 2016 OV tab.4'!O31),ROUND('Tabulka č. 4'!O31-'KN 2016 OV tab.4'!O31,0),"")</f>
        <v>2100</v>
      </c>
      <c r="P31" s="49">
        <f t="shared" si="3"/>
        <v>1907.5714285714287</v>
      </c>
    </row>
    <row r="32" spans="1:16" x14ac:dyDescent="0.25">
      <c r="A32" s="43" t="s">
        <v>27</v>
      </c>
      <c r="B32" s="83">
        <f>IF(ISNUMBER('Tabulka č. 4'!B32-'KN 2016 OV tab.4'!B32),ROUND('Tabulka č. 4'!B32-'KN 2016 OV tab.4'!B32,2),"")</f>
        <v>0</v>
      </c>
      <c r="C32" s="83">
        <f>IF(ISNUMBER('Tabulka č. 4'!C32-'KN 2016 OV tab.4'!C32),ROUND('Tabulka č. 4'!C32-'KN 2016 OV tab.4'!C32,2),"")</f>
        <v>0</v>
      </c>
      <c r="D32" s="83">
        <f>IF(ISNUMBER('Tabulka č. 4'!D32-'KN 2016 OV tab.4'!D32),ROUND('Tabulka č. 4'!D32-'KN 2016 OV tab.4'!D32,2),"")</f>
        <v>0</v>
      </c>
      <c r="E32" s="83">
        <f>IF(ISNUMBER('Tabulka č. 4'!E32-'KN 2016 OV tab.4'!E32),ROUND('Tabulka č. 4'!E32-'KN 2016 OV tab.4'!E32,2),"")</f>
        <v>0</v>
      </c>
      <c r="F32" s="83">
        <f>IF(ISNUMBER('Tabulka č. 4'!F32-'KN 2016 OV tab.4'!F32),ROUND('Tabulka č. 4'!F32-'KN 2016 OV tab.4'!F32,2),"")</f>
        <v>-4.3099999999999996</v>
      </c>
      <c r="G32" s="84">
        <f>IF(ISNUMBER('Tabulka č. 4'!G32-'KN 2016 OV tab.4'!G32),ROUND('Tabulka č. 4'!G32-'KN 2016 OV tab.4'!G32,2),"")</f>
        <v>0</v>
      </c>
      <c r="H32" s="83">
        <f>IF(ISNUMBER('Tabulka č. 4'!H32-'KN 2016 OV tab.4'!H32),ROUND('Tabulka č. 4'!H32-'KN 2016 OV tab.4'!H32,2),"")</f>
        <v>-0.48</v>
      </c>
      <c r="I32" s="83">
        <f>IF(ISNUMBER('Tabulka č. 4'!I32-'KN 2016 OV tab.4'!I32),ROUND('Tabulka č. 4'!I32-'KN 2016 OV tab.4'!I32,2),"")</f>
        <v>0</v>
      </c>
      <c r="J32" s="83">
        <f>IF(ISNUMBER('Tabulka č. 4'!J32-'KN 2016 OV tab.4'!J32),ROUND('Tabulka č. 4'!J32-'KN 2016 OV tab.4'!J32,2),"")</f>
        <v>0</v>
      </c>
      <c r="K32" s="83">
        <f>IF(ISNUMBER('Tabulka č. 4'!K32-'KN 2016 OV tab.4'!K32),ROUND('Tabulka č. 4'!K32-'KN 2016 OV tab.4'!K32,2),"")</f>
        <v>0</v>
      </c>
      <c r="L32" s="83">
        <f>IF(ISNUMBER('Tabulka č. 4'!L32-'KN 2016 OV tab.4'!L32),ROUND('Tabulka č. 4'!L32-'KN 2016 OV tab.4'!L32,2),"")</f>
        <v>0</v>
      </c>
      <c r="M32" s="83">
        <f>IF(ISNUMBER('Tabulka č. 4'!M32-'KN 2016 OV tab.4'!M32),ROUND('Tabulka č. 4'!M32-'KN 2016 OV tab.4'!M32,2),"")</f>
        <v>0</v>
      </c>
      <c r="N32" s="83">
        <f>IF(ISNUMBER('Tabulka č. 4'!N32-'KN 2016 OV tab.4'!N32),ROUND('Tabulka č. 4'!N32-'KN 2016 OV tab.4'!N32,2),"")</f>
        <v>0</v>
      </c>
      <c r="O32" s="85">
        <f>IF(ISNUMBER('Tabulka č. 4'!O32-'KN 2016 OV tab.4'!O32),ROUND('Tabulka č. 4'!O32-'KN 2016 OV tab.4'!O32,2),"")</f>
        <v>0</v>
      </c>
      <c r="P32" s="48">
        <f t="shared" si="3"/>
        <v>-0.34214285714285708</v>
      </c>
    </row>
    <row r="33" spans="1:16" s="39" customFormat="1" ht="15.75" thickBot="1" x14ac:dyDescent="0.3">
      <c r="A33" s="44" t="s">
        <v>28</v>
      </c>
      <c r="B33" s="89">
        <f>IF(ISNUMBER('Tabulka č. 4'!B33-'KN 2016 OV tab.4'!B33),ROUND('Tabulka č. 4'!B33-'KN 2016 OV tab.4'!B33,0),"")</f>
        <v>1000</v>
      </c>
      <c r="C33" s="89">
        <f>IF(ISNUMBER('Tabulka č. 4'!C33-'KN 2016 OV tab.4'!C33),ROUND('Tabulka č. 4'!C33-'KN 2016 OV tab.4'!C33,0),"")</f>
        <v>1024</v>
      </c>
      <c r="D33" s="89">
        <f>IF(ISNUMBER('Tabulka č. 4'!D33-'KN 2016 OV tab.4'!D33),ROUND('Tabulka č. 4'!D33-'KN 2016 OV tab.4'!D33,0),"")</f>
        <v>777</v>
      </c>
      <c r="E33" s="89">
        <f>IF(ISNUMBER('Tabulka č. 4'!E33-'KN 2016 OV tab.4'!E33),ROUND('Tabulka č. 4'!E33-'KN 2016 OV tab.4'!E33,0),"")</f>
        <v>1232</v>
      </c>
      <c r="F33" s="89">
        <f>IF(ISNUMBER('Tabulka č. 4'!F33-'KN 2016 OV tab.4'!F33),ROUND('Tabulka č. 4'!F33-'KN 2016 OV tab.4'!F33,0),"")</f>
        <v>750</v>
      </c>
      <c r="G33" s="89">
        <f>IF(ISNUMBER('Tabulka č. 4'!G33-'KN 2016 OV tab.4'!G33),ROUND('Tabulka č. 4'!G33-'KN 2016 OV tab.4'!G33,0),"")</f>
        <v>754</v>
      </c>
      <c r="H33" s="89">
        <f>IF(ISNUMBER('Tabulka č. 4'!H33-'KN 2016 OV tab.4'!H33),ROUND('Tabulka č. 4'!H33-'KN 2016 OV tab.4'!H33,0),"")</f>
        <v>1460</v>
      </c>
      <c r="I33" s="89">
        <f>IF(ISNUMBER('Tabulka č. 4'!I33-'KN 2016 OV tab.4'!I33),ROUND('Tabulka č. 4'!I33-'KN 2016 OV tab.4'!I33,0),"")</f>
        <v>781</v>
      </c>
      <c r="J33" s="89">
        <f>IF(ISNUMBER('Tabulka č. 4'!J33-'KN 2016 OV tab.4'!J33),ROUND('Tabulka č. 4'!J33-'KN 2016 OV tab.4'!J33,0),"")</f>
        <v>695</v>
      </c>
      <c r="K33" s="89">
        <f>IF(ISNUMBER('Tabulka č. 4'!K33-'KN 2016 OV tab.4'!K33),ROUND('Tabulka č. 4'!K33-'KN 2016 OV tab.4'!K33,0),"")</f>
        <v>753</v>
      </c>
      <c r="L33" s="90">
        <f>IF(ISNUMBER('Tabulka č. 4'!L33-'KN 2016 OV tab.4'!L33),ROUND('Tabulka č. 4'!L33-'KN 2016 OV tab.4'!L33,0),"")</f>
        <v>688</v>
      </c>
      <c r="M33" s="89">
        <f>IF(ISNUMBER('Tabulka č. 4'!M33-'KN 2016 OV tab.4'!M33),ROUND('Tabulka č. 4'!M33-'KN 2016 OV tab.4'!M33,0),"")</f>
        <v>788</v>
      </c>
      <c r="N33" s="89">
        <f>IF(ISNUMBER('Tabulka č. 4'!N33-'KN 2016 OV tab.4'!N33),ROUND('Tabulka č. 4'!N33-'KN 2016 OV tab.4'!N33,0),"")</f>
        <v>799</v>
      </c>
      <c r="O33" s="91">
        <f>IF(ISNUMBER('Tabulka č. 4'!O33-'KN 2016 OV tab.4'!O33),ROUND('Tabulka č. 4'!O33-'KN 2016 OV tab.4'!O33,0),"")</f>
        <v>850</v>
      </c>
      <c r="P33" s="50">
        <f t="shared" si="3"/>
        <v>882.21428571428567</v>
      </c>
    </row>
    <row r="34" spans="1:16" s="41" customFormat="1" ht="19.5" thickBot="1" x14ac:dyDescent="0.35">
      <c r="A34" s="98" t="str">
        <f>'KN 2017'!A27</f>
        <v>29-54-H/01 Cukrář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51</v>
      </c>
      <c r="B35" s="79">
        <f>IF(ISNUMBER('Tabulka č. 4'!B35-'KN 2016 OV tab.4'!B35),ROUND('Tabulka č. 4'!B35-'KN 2016 OV tab.4'!B35,0),"")</f>
        <v>1741</v>
      </c>
      <c r="C35" s="79">
        <f>IF(ISNUMBER('Tabulka č. 4'!C35-'KN 2016 OV tab.4'!C35),ROUND('Tabulka č. 4'!C35-'KN 2016 OV tab.4'!C35,0),"")</f>
        <v>1111</v>
      </c>
      <c r="D35" s="79">
        <f>IF(ISNUMBER('Tabulka č. 4'!D35-'KN 2016 OV tab.4'!D35),ROUND('Tabulka č. 4'!D35-'KN 2016 OV tab.4'!D35,0),"")</f>
        <v>1936</v>
      </c>
      <c r="E35" s="79">
        <f>IF(ISNUMBER('Tabulka č. 4'!E35-'KN 2016 OV tab.4'!E35),ROUND('Tabulka č. 4'!E35-'KN 2016 OV tab.4'!E35,0),"")</f>
        <v>1722</v>
      </c>
      <c r="F35" s="79">
        <f>IF(ISNUMBER('Tabulka č. 4'!F35-'KN 2016 OV tab.4'!F35),ROUND('Tabulka č. 4'!F35-'KN 2016 OV tab.4'!F35,0),"")</f>
        <v>-3680</v>
      </c>
      <c r="G35" s="79">
        <f>IF(ISNUMBER('Tabulka č. 4'!G35-'KN 2016 OV tab.4'!G35),ROUND('Tabulka č. 4'!G35-'KN 2016 OV tab.4'!G35,0),"")</f>
        <v>1000</v>
      </c>
      <c r="H35" s="79">
        <f>IF(ISNUMBER('Tabulka č. 4'!H35-'KN 2016 OV tab.4'!H35),ROUND('Tabulka č. 4'!H35-'KN 2016 OV tab.4'!H35,0),"")</f>
        <v>3572</v>
      </c>
      <c r="I35" s="79">
        <f>IF(ISNUMBER('Tabulka č. 4'!I35-'KN 2016 OV tab.4'!I35),ROUND('Tabulka č. 4'!I35-'KN 2016 OV tab.4'!I35,0),"")</f>
        <v>1214</v>
      </c>
      <c r="J35" s="79">
        <f>IF(ISNUMBER('Tabulka č. 4'!J35-'KN 2016 OV tab.4'!J35),ROUND('Tabulka č. 4'!J35-'KN 2016 OV tab.4'!J35,0),"")</f>
        <v>1044</v>
      </c>
      <c r="K35" s="79">
        <f>IF(ISNUMBER('Tabulka č. 4'!K35-'KN 2016 OV tab.4'!K35),ROUND('Tabulka č. 4'!K35-'KN 2016 OV tab.4'!K35,0),"")</f>
        <v>1446</v>
      </c>
      <c r="L35" s="79">
        <f>IF(ISNUMBER('Tabulka č. 4'!L35-'KN 2016 OV tab.4'!L35),ROUND('Tabulka č. 4'!L35-'KN 2016 OV tab.4'!L35,0),"")</f>
        <v>1410</v>
      </c>
      <c r="M35" s="79">
        <f>IF(ISNUMBER('Tabulka č. 4'!M35-'KN 2016 OV tab.4'!M35),ROUND('Tabulka č. 4'!M35-'KN 2016 OV tab.4'!M35,0),"")</f>
        <v>1416</v>
      </c>
      <c r="N35" s="79">
        <f>IF(ISNUMBER('Tabulka č. 4'!N35-'KN 2016 OV tab.4'!N35),ROUND('Tabulka č. 4'!N35-'KN 2016 OV tab.4'!N35,0),"")</f>
        <v>2457</v>
      </c>
      <c r="O35" s="80">
        <f>IF(ISNUMBER('Tabulka č. 4'!O35-'KN 2016 OV tab.4'!O35),ROUND('Tabulka č. 4'!O35-'KN 2016 OV tab.4'!O35,0),"")</f>
        <v>1576</v>
      </c>
      <c r="P35" s="46">
        <f>IF(ISNUMBER(AVERAGE(B35:O35)),AVERAGE(B35:O35),"")</f>
        <v>1283.2142857142858</v>
      </c>
    </row>
    <row r="36" spans="1:16" s="39" customFormat="1" x14ac:dyDescent="0.25">
      <c r="A36" s="42" t="s">
        <v>52</v>
      </c>
      <c r="B36" s="81">
        <f>IF(ISNUMBER('Tabulka č. 4'!B36-'KN 2016 OV tab.4'!B36),ROUND('Tabulka č. 4'!B36-'KN 2016 OV tab.4'!B36,0),"")</f>
        <v>0</v>
      </c>
      <c r="C36" s="81">
        <f>IF(ISNUMBER('Tabulka č. 4'!C36-'KN 2016 OV tab.4'!C36),ROUND('Tabulka č. 4'!C36-'KN 2016 OV tab.4'!C36,0),"")</f>
        <v>0</v>
      </c>
      <c r="D36" s="81" t="str">
        <f>IF(ISNUMBER('Tabulka č. 4'!D36-'KN 2016 OV tab.4'!D36),ROUND('Tabulka č. 4'!D36-'KN 2016 OV tab.4'!D36,0),"")</f>
        <v/>
      </c>
      <c r="E36" s="81">
        <f>IF(ISNUMBER('Tabulka č. 4'!E36-'KN 2016 OV tab.4'!E36),ROUND('Tabulka č. 4'!E36-'KN 2016 OV tab.4'!E36,0),"")</f>
        <v>0</v>
      </c>
      <c r="F36" s="81">
        <f>IF(ISNUMBER('Tabulka č. 4'!F36-'KN 2016 OV tab.4'!F36),ROUND('Tabulka č. 4'!F36-'KN 2016 OV tab.4'!F36,0),"")</f>
        <v>0</v>
      </c>
      <c r="G36" s="81">
        <f>IF(ISNUMBER('Tabulka č. 4'!G36-'KN 2016 OV tab.4'!G36),ROUND('Tabulka č. 4'!G36-'KN 2016 OV tab.4'!G36,0),"")</f>
        <v>77</v>
      </c>
      <c r="H36" s="81">
        <f>IF(ISNUMBER('Tabulka č. 4'!H36-'KN 2016 OV tab.4'!H36),ROUND('Tabulka č. 4'!H36-'KN 2016 OV tab.4'!H36,0),"")</f>
        <v>0</v>
      </c>
      <c r="I36" s="81">
        <f>IF(ISNUMBER('Tabulka č. 4'!I36-'KN 2016 OV tab.4'!I36),ROUND('Tabulka č. 4'!I36-'KN 2016 OV tab.4'!I36,0),"")</f>
        <v>1</v>
      </c>
      <c r="J36" s="81">
        <f>IF(ISNUMBER('Tabulka č. 4'!J36-'KN 2016 OV tab.4'!J36),ROUND('Tabulka č. 4'!J36-'KN 2016 OV tab.4'!J36,0),"")</f>
        <v>-8</v>
      </c>
      <c r="K36" s="81">
        <f>IF(ISNUMBER('Tabulka č. 4'!K36-'KN 2016 OV tab.4'!K36),ROUND('Tabulka č. 4'!K36-'KN 2016 OV tab.4'!K36,0),"")</f>
        <v>-1</v>
      </c>
      <c r="L36" s="81">
        <f>IF(ISNUMBER('Tabulka č. 4'!L36-'KN 2016 OV tab.4'!L36),ROUND('Tabulka č. 4'!L36-'KN 2016 OV tab.4'!L36,0),"")</f>
        <v>0</v>
      </c>
      <c r="M36" s="81">
        <f>IF(ISNUMBER('Tabulka č. 4'!M36-'KN 2016 OV tab.4'!M36),ROUND('Tabulka č. 4'!M36-'KN 2016 OV tab.4'!M36,0),"")</f>
        <v>0</v>
      </c>
      <c r="N36" s="81">
        <f>IF(ISNUMBER('Tabulka č. 4'!N36-'KN 2016 OV tab.4'!N36),ROUND('Tabulka č. 4'!N36-'KN 2016 OV tab.4'!N36,0),"")</f>
        <v>0</v>
      </c>
      <c r="O36" s="82">
        <f>IF(ISNUMBER('Tabulka č. 4'!O36-'KN 2016 OV tab.4'!O36),ROUND('Tabulka č. 4'!O36-'KN 2016 OV tab.4'!O36,0),"")</f>
        <v>0</v>
      </c>
      <c r="P36" s="47">
        <f t="shared" ref="P36:P40" si="4">IF(ISNUMBER(AVERAGE(B36:O36)),AVERAGE(B36:O36),"")</f>
        <v>5.3076923076923075</v>
      </c>
    </row>
    <row r="37" spans="1:16" x14ac:dyDescent="0.25">
      <c r="A37" s="43" t="s">
        <v>25</v>
      </c>
      <c r="B37" s="83">
        <f>IF(ISNUMBER('Tabulka č. 4'!B37-'KN 2016 OV tab.4'!B37),ROUND('Tabulka č. 4'!B37-'KN 2016 OV tab.4'!B37,2),"")</f>
        <v>0</v>
      </c>
      <c r="C37" s="83">
        <f>IF(ISNUMBER('Tabulka č. 4'!C37-'KN 2016 OV tab.4'!C37),ROUND('Tabulka č. 4'!C37-'KN 2016 OV tab.4'!C37,2),"")</f>
        <v>0.1</v>
      </c>
      <c r="D37" s="83">
        <f>IF(ISNUMBER('Tabulka č. 4'!D37-'KN 2016 OV tab.4'!D37),ROUND('Tabulka č. 4'!D37-'KN 2016 OV tab.4'!D37,2),"")</f>
        <v>0</v>
      </c>
      <c r="E37" s="83">
        <f>IF(ISNUMBER('Tabulka č. 4'!E37-'KN 2016 OV tab.4'!E37),ROUND('Tabulka č. 4'!E37-'KN 2016 OV tab.4'!E37,2),"")</f>
        <v>0</v>
      </c>
      <c r="F37" s="83">
        <f>IF(ISNUMBER('Tabulka č. 4'!F37-'KN 2016 OV tab.4'!F37),ROUND('Tabulka č. 4'!F37-'KN 2016 OV tab.4'!F37,2),"")</f>
        <v>10.44</v>
      </c>
      <c r="G37" s="84">
        <f>IF(ISNUMBER('Tabulka č. 4'!G37-'KN 2016 OV tab.4'!G37),ROUND('Tabulka č. 4'!G37-'KN 2016 OV tab.4'!G37,2),"")</f>
        <v>0</v>
      </c>
      <c r="H37" s="83">
        <f>IF(ISNUMBER('Tabulka č. 4'!H37-'KN 2016 OV tab.4'!H37),ROUND('Tabulka č. 4'!H37-'KN 2016 OV tab.4'!H37,2),"")</f>
        <v>-2.7</v>
      </c>
      <c r="I37" s="83">
        <f>IF(ISNUMBER('Tabulka č. 4'!I37-'KN 2016 OV tab.4'!I37),ROUND('Tabulka č. 4'!I37-'KN 2016 OV tab.4'!I37,2),"")</f>
        <v>0</v>
      </c>
      <c r="J37" s="83">
        <f>IF(ISNUMBER('Tabulka č. 4'!J37-'KN 2016 OV tab.4'!J37),ROUND('Tabulka č. 4'!J37-'KN 2016 OV tab.4'!J37,2),"")</f>
        <v>0</v>
      </c>
      <c r="K37" s="83">
        <f>IF(ISNUMBER('Tabulka č. 4'!K37-'KN 2016 OV tab.4'!K37),ROUND('Tabulka č. 4'!K37-'KN 2016 OV tab.4'!K37,2),"")</f>
        <v>0</v>
      </c>
      <c r="L37" s="83">
        <f>IF(ISNUMBER('Tabulka č. 4'!L37-'KN 2016 OV tab.4'!L37),ROUND('Tabulka č. 4'!L37-'KN 2016 OV tab.4'!L37,2),"")</f>
        <v>-0.36</v>
      </c>
      <c r="M37" s="83">
        <f>IF(ISNUMBER('Tabulka č. 4'!M37-'KN 2016 OV tab.4'!M37),ROUND('Tabulka č. 4'!M37-'KN 2016 OV tab.4'!M37,2),"")</f>
        <v>0</v>
      </c>
      <c r="N37" s="83">
        <f>IF(ISNUMBER('Tabulka č. 4'!N37-'KN 2016 OV tab.4'!N37),ROUND('Tabulka č. 4'!N37-'KN 2016 OV tab.4'!N37,2),"")</f>
        <v>-0.5</v>
      </c>
      <c r="O37" s="85">
        <f>IF(ISNUMBER('Tabulka č. 4'!O37-'KN 2016 OV tab.4'!O37),ROUND('Tabulka č. 4'!O37-'KN 2016 OV tab.4'!O37,2),"")</f>
        <v>0</v>
      </c>
      <c r="P37" s="48">
        <f t="shared" si="4"/>
        <v>0.4985714285714285</v>
      </c>
    </row>
    <row r="38" spans="1:16" s="39" customFormat="1" x14ac:dyDescent="0.25">
      <c r="A38" s="42" t="s">
        <v>26</v>
      </c>
      <c r="B38" s="86">
        <f>IF(ISNUMBER('Tabulka č. 4'!B38-'KN 2016 OV tab.4'!B38),ROUND('Tabulka č. 4'!B38-'KN 2016 OV tab.4'!B38,0),"")</f>
        <v>2190</v>
      </c>
      <c r="C38" s="86">
        <f>IF(ISNUMBER('Tabulka č. 4'!C38-'KN 2016 OV tab.4'!C38),ROUND('Tabulka č. 4'!C38-'KN 2016 OV tab.4'!C38,0),"")</f>
        <v>1528</v>
      </c>
      <c r="D38" s="86">
        <f>IF(ISNUMBER('Tabulka č. 4'!D38-'KN 2016 OV tab.4'!D38),ROUND('Tabulka č. 4'!D38-'KN 2016 OV tab.4'!D38,0),"")</f>
        <v>2071</v>
      </c>
      <c r="E38" s="86">
        <f>IF(ISNUMBER('Tabulka č. 4'!E38-'KN 2016 OV tab.4'!E38),ROUND('Tabulka č. 4'!E38-'KN 2016 OV tab.4'!E38,0),"")</f>
        <v>2396</v>
      </c>
      <c r="F38" s="86">
        <f>IF(ISNUMBER('Tabulka č. 4'!F38-'KN 2016 OV tab.4'!F38),ROUND('Tabulka č. 4'!F38-'KN 2016 OV tab.4'!F38,0),"")</f>
        <v>1900</v>
      </c>
      <c r="G38" s="86">
        <f>IF(ISNUMBER('Tabulka č. 4'!G38-'KN 2016 OV tab.4'!G38),ROUND('Tabulka č. 4'!G38-'KN 2016 OV tab.4'!G38,0),"")</f>
        <v>1477</v>
      </c>
      <c r="H38" s="86">
        <f>IF(ISNUMBER('Tabulka č. 4'!H38-'KN 2016 OV tab.4'!H38),ROUND('Tabulka č. 4'!H38-'KN 2016 OV tab.4'!H38,0),"")</f>
        <v>2180</v>
      </c>
      <c r="I38" s="86">
        <f>IF(ISNUMBER('Tabulka č. 4'!I38-'KN 2016 OV tab.4'!I38),ROUND('Tabulka č. 4'!I38-'KN 2016 OV tab.4'!I38,0),"")</f>
        <v>1690</v>
      </c>
      <c r="J38" s="86">
        <f>IF(ISNUMBER('Tabulka č. 4'!J38-'KN 2016 OV tab.4'!J38),ROUND('Tabulka č. 4'!J38-'KN 2016 OV tab.4'!J38,0),"")</f>
        <v>1444</v>
      </c>
      <c r="K38" s="86">
        <f>IF(ISNUMBER('Tabulka č. 4'!K38-'KN 2016 OV tab.4'!K38),ROUND('Tabulka č. 4'!K38-'KN 2016 OV tab.4'!K38,0),"")</f>
        <v>1961</v>
      </c>
      <c r="L38" s="87">
        <f>IF(ISNUMBER('Tabulka č. 4'!L38-'KN 2016 OV tab.4'!L38),ROUND('Tabulka č. 4'!L38-'KN 2016 OV tab.4'!L38,0),"")</f>
        <v>1544</v>
      </c>
      <c r="M38" s="86">
        <f>IF(ISNUMBER('Tabulka č. 4'!M38-'KN 2016 OV tab.4'!M38),ROUND('Tabulka č. 4'!M38-'KN 2016 OV tab.4'!M38,0),"")</f>
        <v>2154</v>
      </c>
      <c r="N38" s="86">
        <f>IF(ISNUMBER('Tabulka č. 4'!N38-'KN 2016 OV tab.4'!N38),ROUND('Tabulka č. 4'!N38-'KN 2016 OV tab.4'!N38,0),"")</f>
        <v>2071</v>
      </c>
      <c r="O38" s="88">
        <f>IF(ISNUMBER('Tabulka č. 4'!O38-'KN 2016 OV tab.4'!O38),ROUND('Tabulka č. 4'!O38-'KN 2016 OV tab.4'!O38,0),"")</f>
        <v>2100</v>
      </c>
      <c r="P38" s="49">
        <f t="shared" si="4"/>
        <v>1907.5714285714287</v>
      </c>
    </row>
    <row r="39" spans="1:16" x14ac:dyDescent="0.25">
      <c r="A39" s="43" t="s">
        <v>27</v>
      </c>
      <c r="B39" s="83">
        <f>IF(ISNUMBER('Tabulka č. 4'!B39-'KN 2016 OV tab.4'!B39),ROUND('Tabulka č. 4'!B39-'KN 2016 OV tab.4'!B39,2),"")</f>
        <v>0</v>
      </c>
      <c r="C39" s="83">
        <f>IF(ISNUMBER('Tabulka č. 4'!C39-'KN 2016 OV tab.4'!C39),ROUND('Tabulka č. 4'!C39-'KN 2016 OV tab.4'!C39,2),"")</f>
        <v>0</v>
      </c>
      <c r="D39" s="83">
        <f>IF(ISNUMBER('Tabulka č. 4'!D39-'KN 2016 OV tab.4'!D39),ROUND('Tabulka č. 4'!D39-'KN 2016 OV tab.4'!D39,2),"")</f>
        <v>0</v>
      </c>
      <c r="E39" s="83">
        <f>IF(ISNUMBER('Tabulka č. 4'!E39-'KN 2016 OV tab.4'!E39),ROUND('Tabulka č. 4'!E39-'KN 2016 OV tab.4'!E39,2),"")</f>
        <v>0</v>
      </c>
      <c r="F39" s="83">
        <f>IF(ISNUMBER('Tabulka č. 4'!F39-'KN 2016 OV tab.4'!F39),ROUND('Tabulka č. 4'!F39-'KN 2016 OV tab.4'!F39,2),"")</f>
        <v>6.87</v>
      </c>
      <c r="G39" s="84">
        <f>IF(ISNUMBER('Tabulka č. 4'!G39-'KN 2016 OV tab.4'!G39),ROUND('Tabulka č. 4'!G39-'KN 2016 OV tab.4'!G39,2),"")</f>
        <v>0</v>
      </c>
      <c r="H39" s="83">
        <f>IF(ISNUMBER('Tabulka č. 4'!H39-'KN 2016 OV tab.4'!H39),ROUND('Tabulka č. 4'!H39-'KN 2016 OV tab.4'!H39,2),"")</f>
        <v>-0.48</v>
      </c>
      <c r="I39" s="83">
        <f>IF(ISNUMBER('Tabulka č. 4'!I39-'KN 2016 OV tab.4'!I39),ROUND('Tabulka č. 4'!I39-'KN 2016 OV tab.4'!I39,2),"")</f>
        <v>0</v>
      </c>
      <c r="J39" s="83">
        <f>IF(ISNUMBER('Tabulka č. 4'!J39-'KN 2016 OV tab.4'!J39),ROUND('Tabulka č. 4'!J39-'KN 2016 OV tab.4'!J39,2),"")</f>
        <v>0</v>
      </c>
      <c r="K39" s="83">
        <f>IF(ISNUMBER('Tabulka č. 4'!K39-'KN 2016 OV tab.4'!K39),ROUND('Tabulka č. 4'!K39-'KN 2016 OV tab.4'!K39,2),"")</f>
        <v>0</v>
      </c>
      <c r="L39" s="83">
        <f>IF(ISNUMBER('Tabulka č. 4'!L39-'KN 2016 OV tab.4'!L39),ROUND('Tabulka č. 4'!L39-'KN 2016 OV tab.4'!L39,2),"")</f>
        <v>0</v>
      </c>
      <c r="M39" s="83">
        <f>IF(ISNUMBER('Tabulka č. 4'!M39-'KN 2016 OV tab.4'!M39),ROUND('Tabulka č. 4'!M39-'KN 2016 OV tab.4'!M39,2),"")</f>
        <v>0</v>
      </c>
      <c r="N39" s="83">
        <f>IF(ISNUMBER('Tabulka č. 4'!N39-'KN 2016 OV tab.4'!N39),ROUND('Tabulka č. 4'!N39-'KN 2016 OV tab.4'!N39,2),"")</f>
        <v>0</v>
      </c>
      <c r="O39" s="85">
        <f>IF(ISNUMBER('Tabulka č. 4'!O39-'KN 2016 OV tab.4'!O39),ROUND('Tabulka č. 4'!O39-'KN 2016 OV tab.4'!O39,2),"")</f>
        <v>0</v>
      </c>
      <c r="P39" s="48">
        <f t="shared" si="4"/>
        <v>0.45642857142857146</v>
      </c>
    </row>
    <row r="40" spans="1:16" s="39" customFormat="1" ht="15.75" thickBot="1" x14ac:dyDescent="0.3">
      <c r="A40" s="44" t="s">
        <v>28</v>
      </c>
      <c r="B40" s="89">
        <f>IF(ISNUMBER('Tabulka č. 4'!B40-'KN 2016 OV tab.4'!B40),ROUND('Tabulka č. 4'!B40-'KN 2016 OV tab.4'!B40,0),"")</f>
        <v>1000</v>
      </c>
      <c r="C40" s="89">
        <f>IF(ISNUMBER('Tabulka č. 4'!C40-'KN 2016 OV tab.4'!C40),ROUND('Tabulka č. 4'!C40-'KN 2016 OV tab.4'!C40,0),"")</f>
        <v>1024</v>
      </c>
      <c r="D40" s="89">
        <f>IF(ISNUMBER('Tabulka č. 4'!D40-'KN 2016 OV tab.4'!D40),ROUND('Tabulka č. 4'!D40-'KN 2016 OV tab.4'!D40,0),"")</f>
        <v>777</v>
      </c>
      <c r="E40" s="89">
        <f>IF(ISNUMBER('Tabulka č. 4'!E40-'KN 2016 OV tab.4'!E40),ROUND('Tabulka č. 4'!E40-'KN 2016 OV tab.4'!E40,0),"")</f>
        <v>1232</v>
      </c>
      <c r="F40" s="89">
        <f>IF(ISNUMBER('Tabulka č. 4'!F40-'KN 2016 OV tab.4'!F40),ROUND('Tabulka č. 4'!F40-'KN 2016 OV tab.4'!F40,0),"")</f>
        <v>750</v>
      </c>
      <c r="G40" s="89">
        <f>IF(ISNUMBER('Tabulka č. 4'!G40-'KN 2016 OV tab.4'!G40),ROUND('Tabulka č. 4'!G40-'KN 2016 OV tab.4'!G40,0),"")</f>
        <v>754</v>
      </c>
      <c r="H40" s="89">
        <f>IF(ISNUMBER('Tabulka č. 4'!H40-'KN 2016 OV tab.4'!H40),ROUND('Tabulka č. 4'!H40-'KN 2016 OV tab.4'!H40,0),"")</f>
        <v>1460</v>
      </c>
      <c r="I40" s="89">
        <f>IF(ISNUMBER('Tabulka č. 4'!I40-'KN 2016 OV tab.4'!I40),ROUND('Tabulka č. 4'!I40-'KN 2016 OV tab.4'!I40,0),"")</f>
        <v>781</v>
      </c>
      <c r="J40" s="89">
        <f>IF(ISNUMBER('Tabulka č. 4'!J40-'KN 2016 OV tab.4'!J40),ROUND('Tabulka č. 4'!J40-'KN 2016 OV tab.4'!J40,0),"")</f>
        <v>695</v>
      </c>
      <c r="K40" s="89">
        <f>IF(ISNUMBER('Tabulka č. 4'!K40-'KN 2016 OV tab.4'!K40),ROUND('Tabulka č. 4'!K40-'KN 2016 OV tab.4'!K40,0),"")</f>
        <v>753</v>
      </c>
      <c r="L40" s="90">
        <f>IF(ISNUMBER('Tabulka č. 4'!L40-'KN 2016 OV tab.4'!L40),ROUND('Tabulka č. 4'!L40-'KN 2016 OV tab.4'!L40,0),"")</f>
        <v>688</v>
      </c>
      <c r="M40" s="89">
        <f>IF(ISNUMBER('Tabulka č. 4'!M40-'KN 2016 OV tab.4'!M40),ROUND('Tabulka č. 4'!M40-'KN 2016 OV tab.4'!M40,0),"")</f>
        <v>788</v>
      </c>
      <c r="N40" s="89">
        <f>IF(ISNUMBER('Tabulka č. 4'!N40-'KN 2016 OV tab.4'!N40),ROUND('Tabulka č. 4'!N40-'KN 2016 OV tab.4'!N40,0),"")</f>
        <v>799</v>
      </c>
      <c r="O40" s="91">
        <f>IF(ISNUMBER('Tabulka č. 4'!O40-'KN 2016 OV tab.4'!O40),ROUND('Tabulka č. 4'!O40-'KN 2016 OV tab.4'!O40,0),"")</f>
        <v>850</v>
      </c>
      <c r="P40" s="50">
        <f t="shared" si="4"/>
        <v>882.21428571428567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P36" sqref="P36"/>
    </sheetView>
  </sheetViews>
  <sheetFormatPr defaultRowHeight="15" x14ac:dyDescent="0.25"/>
  <cols>
    <col min="1" max="1" width="18.42578125" style="45" customWidth="1"/>
    <col min="2" max="15" width="7.140625" style="1" customWidth="1"/>
    <col min="16" max="16" width="7.5703125" style="1" customWidth="1"/>
    <col min="17" max="16384" width="9.140625" style="1"/>
  </cols>
  <sheetData>
    <row r="1" spans="1:31" ht="21" x14ac:dyDescent="0.35">
      <c r="A1" s="96" t="str">
        <f>'Tabulka č. 7'!A1:P1</f>
        <v>Porovnání krajských normativů a ukazatelů pro stanovení krajských normativů v letech 2016 a 2017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8" t="str">
        <f>'Tabulka č. 7'!A4</f>
        <v>změna roku 2017 oproti roku 2016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tr">
        <f>'KN 2017'!A28</f>
        <v>23-51-H/01 Strojní mechanik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51</v>
      </c>
      <c r="B7" s="79">
        <f>IF(ISNUMBER('Tabulka č. 5'!B7-'KN 2016 OV tab.5'!B7),ROUND('Tabulka č. 5'!B7-'KN 2016 OV tab.5'!B7,0),"")</f>
        <v>1752</v>
      </c>
      <c r="C7" s="79">
        <f>IF(ISNUMBER('Tabulka č. 5'!C7-'KN 2016 OV tab.5'!C7),ROUND('Tabulka č. 5'!C7-'KN 2016 OV tab.5'!C7,0),"")</f>
        <v>1281</v>
      </c>
      <c r="D7" s="79">
        <f>IF(ISNUMBER('Tabulka č. 5'!D7-'KN 2016 OV tab.5'!D7),ROUND('Tabulka č. 5'!D7-'KN 2016 OV tab.5'!D7,0),"")</f>
        <v>1447</v>
      </c>
      <c r="E7" s="79">
        <f>IF(ISNUMBER('Tabulka č. 5'!E7-'KN 2016 OV tab.5'!E7),ROUND('Tabulka č. 5'!E7-'KN 2016 OV tab.5'!E7,0),"")</f>
        <v>1659</v>
      </c>
      <c r="F7" s="79">
        <f>IF(ISNUMBER('Tabulka č. 5'!F7-'KN 2016 OV tab.5'!F7),ROUND('Tabulka č. 5'!F7-'KN 2016 OV tab.5'!F7,0),"")</f>
        <v>2520</v>
      </c>
      <c r="G7" s="79">
        <f>IF(ISNUMBER('Tabulka č. 5'!G7-'KN 2016 OV tab.5'!G7),ROUND('Tabulka č. 5'!G7-'KN 2016 OV tab.5'!G7,0),"")</f>
        <v>1127</v>
      </c>
      <c r="H7" s="79">
        <f>IF(ISNUMBER('Tabulka č. 5'!H7-'KN 2016 OV tab.5'!H7),ROUND('Tabulka č. 5'!H7-'KN 2016 OV tab.5'!H7,0),"")</f>
        <v>3034</v>
      </c>
      <c r="I7" s="79">
        <f>IF(ISNUMBER('Tabulka č. 5'!I7-'KN 2016 OV tab.5'!I7),ROUND('Tabulka č. 5'!I7-'KN 2016 OV tab.5'!I7,0),"")</f>
        <v>1254</v>
      </c>
      <c r="J7" s="79">
        <f>IF(ISNUMBER('Tabulka č. 5'!J7-'KN 2016 OV tab.5'!J7),ROUND('Tabulka č. 5'!J7-'KN 2016 OV tab.5'!J7,0),"")</f>
        <v>1127</v>
      </c>
      <c r="K7" s="79">
        <f>IF(ISNUMBER('Tabulka č. 5'!K7-'KN 2016 OV tab.5'!K7),ROUND('Tabulka č. 5'!K7-'KN 2016 OV tab.5'!K7,0),"")</f>
        <v>1399</v>
      </c>
      <c r="L7" s="79">
        <f>IF(ISNUMBER('Tabulka č. 5'!L7-'KN 2016 OV tab.5'!L7),ROUND('Tabulka č. 5'!L7-'KN 2016 OV tab.5'!L7,0),"")</f>
        <v>2139</v>
      </c>
      <c r="M7" s="79">
        <f>IF(ISNUMBER('Tabulka č. 5'!M7-'KN 2016 OV tab.5'!M7),ROUND('Tabulka č. 5'!M7-'KN 2016 OV tab.5'!M7,0),"")</f>
        <v>1442</v>
      </c>
      <c r="N7" s="79">
        <f>IF(ISNUMBER('Tabulka č. 5'!N7-'KN 2016 OV tab.5'!N7),ROUND('Tabulka č. 5'!N7-'KN 2016 OV tab.5'!N7,0),"")</f>
        <v>1702</v>
      </c>
      <c r="O7" s="80">
        <f>IF(ISNUMBER('Tabulka č. 5'!O7-'KN 2016 OV tab.5'!O7),ROUND('Tabulka č. 5'!O7-'KN 2016 OV tab.5'!O7,0),"")</f>
        <v>1408</v>
      </c>
      <c r="P7" s="46">
        <f>IF(ISNUMBER(AVERAGE(B7:O7)),AVERAGE(B7:O7),"")</f>
        <v>1663.6428571428571</v>
      </c>
    </row>
    <row r="8" spans="1:31" s="39" customFormat="1" x14ac:dyDescent="0.25">
      <c r="A8" s="42" t="s">
        <v>52</v>
      </c>
      <c r="B8" s="81">
        <f>IF(ISNUMBER('Tabulka č. 5'!B8-'KN 2016 OV tab.5'!B8),ROUND('Tabulka č. 5'!B8-'KN 2016 OV tab.5'!B8,0),"")</f>
        <v>0</v>
      </c>
      <c r="C8" s="81">
        <f>IF(ISNUMBER('Tabulka č. 5'!C8-'KN 2016 OV tab.5'!C8),ROUND('Tabulka č. 5'!C8-'KN 2016 OV tab.5'!C8,0),"")</f>
        <v>0</v>
      </c>
      <c r="D8" s="81" t="str">
        <f>IF(ISNUMBER('Tabulka č. 5'!D8-'KN 2016 OV tab.5'!D8),ROUND('Tabulka č. 5'!D8-'KN 2016 OV tab.5'!D8,0),"")</f>
        <v/>
      </c>
      <c r="E8" s="81">
        <f>IF(ISNUMBER('Tabulka č. 5'!E8-'KN 2016 OV tab.5'!E8),ROUND('Tabulka č. 5'!E8-'KN 2016 OV tab.5'!E8,0),"")</f>
        <v>0</v>
      </c>
      <c r="F8" s="81">
        <f>IF(ISNUMBER('Tabulka č. 5'!F8-'KN 2016 OV tab.5'!F8),ROUND('Tabulka č. 5'!F8-'KN 2016 OV tab.5'!F8,0),"")</f>
        <v>0</v>
      </c>
      <c r="G8" s="81">
        <f>IF(ISNUMBER('Tabulka č. 5'!G8-'KN 2016 OV tab.5'!G8),ROUND('Tabulka č. 5'!G8-'KN 2016 OV tab.5'!G8,0),"")</f>
        <v>88</v>
      </c>
      <c r="H8" s="81">
        <f>IF(ISNUMBER('Tabulka č. 5'!H8-'KN 2016 OV tab.5'!H8),ROUND('Tabulka č. 5'!H8-'KN 2016 OV tab.5'!H8,0),"")</f>
        <v>0</v>
      </c>
      <c r="I8" s="81">
        <f>IF(ISNUMBER('Tabulka č. 5'!I8-'KN 2016 OV tab.5'!I8),ROUND('Tabulka č. 5'!I8-'KN 2016 OV tab.5'!I8,0),"")</f>
        <v>1</v>
      </c>
      <c r="J8" s="81">
        <f>IF(ISNUMBER('Tabulka č. 5'!J8-'KN 2016 OV tab.5'!J8),ROUND('Tabulka č. 5'!J8-'KN 2016 OV tab.5'!J8,0),"")</f>
        <v>-10</v>
      </c>
      <c r="K8" s="81">
        <f>IF(ISNUMBER('Tabulka č. 5'!K8-'KN 2016 OV tab.5'!K8),ROUND('Tabulka č. 5'!K8-'KN 2016 OV tab.5'!K8,0),"")</f>
        <v>-2</v>
      </c>
      <c r="L8" s="81">
        <f>IF(ISNUMBER('Tabulka č. 5'!L8-'KN 2016 OV tab.5'!L8),ROUND('Tabulka č. 5'!L8-'KN 2016 OV tab.5'!L8,0),"")</f>
        <v>0</v>
      </c>
      <c r="M8" s="81">
        <f>IF(ISNUMBER('Tabulka č. 5'!M8-'KN 2016 OV tab.5'!M8),ROUND('Tabulka č. 5'!M8-'KN 2016 OV tab.5'!M8,0),"")</f>
        <v>0</v>
      </c>
      <c r="N8" s="81">
        <f>IF(ISNUMBER('Tabulka č. 5'!N8-'KN 2016 OV tab.5'!N8),ROUND('Tabulka č. 5'!N8-'KN 2016 OV tab.5'!N8,0),"")</f>
        <v>0</v>
      </c>
      <c r="O8" s="82">
        <f>IF(ISNUMBER('Tabulka č. 5'!O8-'KN 2016 OV tab.5'!O8),ROUND('Tabulka č. 5'!O8-'KN 2016 OV tab.5'!O8,0),"")</f>
        <v>0</v>
      </c>
      <c r="P8" s="47">
        <f t="shared" ref="P8:P12" si="0">IF(ISNUMBER(AVERAGE(B8:O8)),AVERAGE(B8:O8),"")</f>
        <v>5.9230769230769234</v>
      </c>
    </row>
    <row r="9" spans="1:31" x14ac:dyDescent="0.25">
      <c r="A9" s="43" t="s">
        <v>25</v>
      </c>
      <c r="B9" s="83">
        <f>IF(ISNUMBER('Tabulka č. 5'!B9-'KN 2016 OV tab.5'!B9),ROUND('Tabulka č. 5'!B9-'KN 2016 OV tab.5'!B9,2),"")</f>
        <v>0</v>
      </c>
      <c r="C9" s="83">
        <f>IF(ISNUMBER('Tabulka č. 5'!C9-'KN 2016 OV tab.5'!C9),ROUND('Tabulka č. 5'!C9-'KN 2016 OV tab.5'!C9,2),"")</f>
        <v>0.1</v>
      </c>
      <c r="D9" s="83">
        <f>IF(ISNUMBER('Tabulka č. 5'!D9-'KN 2016 OV tab.5'!D9),ROUND('Tabulka č. 5'!D9-'KN 2016 OV tab.5'!D9,2),"")</f>
        <v>0</v>
      </c>
      <c r="E9" s="83">
        <f>IF(ISNUMBER('Tabulka č. 5'!E9-'KN 2016 OV tab.5'!E9),ROUND('Tabulka č. 5'!E9-'KN 2016 OV tab.5'!E9,2),"")</f>
        <v>0</v>
      </c>
      <c r="F9" s="83">
        <f>IF(ISNUMBER('Tabulka č. 5'!F9-'KN 2016 OV tab.5'!F9),ROUND('Tabulka č. 5'!F9-'KN 2016 OV tab.5'!F9,2),"")</f>
        <v>-1.25</v>
      </c>
      <c r="G9" s="84">
        <f>IF(ISNUMBER('Tabulka č. 5'!G9-'KN 2016 OV tab.5'!G9),ROUND('Tabulka č. 5'!G9-'KN 2016 OV tab.5'!G9,2),"")</f>
        <v>0</v>
      </c>
      <c r="H9" s="83">
        <f>IF(ISNUMBER('Tabulka č. 5'!H9-'KN 2016 OV tab.5'!H9),ROUND('Tabulka č. 5'!H9-'KN 2016 OV tab.5'!H9,2),"")</f>
        <v>-1.55</v>
      </c>
      <c r="I9" s="83">
        <f>IF(ISNUMBER('Tabulka č. 5'!I9-'KN 2016 OV tab.5'!I9),ROUND('Tabulka č. 5'!I9-'KN 2016 OV tab.5'!I9,2),"")</f>
        <v>0</v>
      </c>
      <c r="J9" s="83">
        <f>IF(ISNUMBER('Tabulka č. 5'!J9-'KN 2016 OV tab.5'!J9),ROUND('Tabulka č. 5'!J9-'KN 2016 OV tab.5'!J9,2),"")</f>
        <v>0</v>
      </c>
      <c r="K9" s="83">
        <f>IF(ISNUMBER('Tabulka č. 5'!K9-'KN 2016 OV tab.5'!K9),ROUND('Tabulka č. 5'!K9-'KN 2016 OV tab.5'!K9,2),"")</f>
        <v>0</v>
      </c>
      <c r="L9" s="83">
        <f>IF(ISNUMBER('Tabulka č. 5'!L9-'KN 2016 OV tab.5'!L9),ROUND('Tabulka č. 5'!L9-'KN 2016 OV tab.5'!L9,2),"")</f>
        <v>-1.59</v>
      </c>
      <c r="M9" s="83">
        <f>IF(ISNUMBER('Tabulka č. 5'!M9-'KN 2016 OV tab.5'!M9),ROUND('Tabulka č. 5'!M9-'KN 2016 OV tab.5'!M9,2),"")</f>
        <v>0</v>
      </c>
      <c r="N9" s="83">
        <f>IF(ISNUMBER('Tabulka č. 5'!N9-'KN 2016 OV tab.5'!N9),ROUND('Tabulka č. 5'!N9-'KN 2016 OV tab.5'!N9,2),"")</f>
        <v>0</v>
      </c>
      <c r="O9" s="85">
        <f>IF(ISNUMBER('Tabulka č. 5'!O9-'KN 2016 OV tab.5'!O9),ROUND('Tabulka č. 5'!O9-'KN 2016 OV tab.5'!O9,2),"")</f>
        <v>0</v>
      </c>
      <c r="P9" s="48">
        <f t="shared" si="0"/>
        <v>-0.30642857142857144</v>
      </c>
    </row>
    <row r="10" spans="1:31" s="39" customFormat="1" x14ac:dyDescent="0.25">
      <c r="A10" s="42" t="s">
        <v>26</v>
      </c>
      <c r="B10" s="86">
        <f>IF(ISNUMBER('Tabulka č. 5'!B10-'KN 2016 OV tab.5'!B10),ROUND('Tabulka č. 5'!B10-'KN 2016 OV tab.5'!B10,0),"")</f>
        <v>2190</v>
      </c>
      <c r="C10" s="86">
        <f>IF(ISNUMBER('Tabulka č. 5'!C10-'KN 2016 OV tab.5'!C10),ROUND('Tabulka č. 5'!C10-'KN 2016 OV tab.5'!C10,0),"")</f>
        <v>1528</v>
      </c>
      <c r="D10" s="86">
        <f>IF(ISNUMBER('Tabulka č. 5'!D10-'KN 2016 OV tab.5'!D10),ROUND('Tabulka č. 5'!D10-'KN 2016 OV tab.5'!D10,0),"")</f>
        <v>2071</v>
      </c>
      <c r="E10" s="86">
        <f>IF(ISNUMBER('Tabulka č. 5'!E10-'KN 2016 OV tab.5'!E10),ROUND('Tabulka č. 5'!E10-'KN 2016 OV tab.5'!E10,0),"")</f>
        <v>2396</v>
      </c>
      <c r="F10" s="86">
        <f>IF(ISNUMBER('Tabulka č. 5'!F10-'KN 2016 OV tab.5'!F10),ROUND('Tabulka č. 5'!F10-'KN 2016 OV tab.5'!F10,0),"")</f>
        <v>1900</v>
      </c>
      <c r="G10" s="86">
        <f>IF(ISNUMBER('Tabulka č. 5'!G10-'KN 2016 OV tab.5'!G10),ROUND('Tabulka č. 5'!G10-'KN 2016 OV tab.5'!G10,0),"")</f>
        <v>1477</v>
      </c>
      <c r="H10" s="86">
        <f>IF(ISNUMBER('Tabulka č. 5'!H10-'KN 2016 OV tab.5'!H10),ROUND('Tabulka č. 5'!H10-'KN 2016 OV tab.5'!H10,0),"")</f>
        <v>2180</v>
      </c>
      <c r="I10" s="86">
        <f>IF(ISNUMBER('Tabulka č. 5'!I10-'KN 2016 OV tab.5'!I10),ROUND('Tabulka č. 5'!I10-'KN 2016 OV tab.5'!I10,0),"")</f>
        <v>1690</v>
      </c>
      <c r="J10" s="86">
        <f>IF(ISNUMBER('Tabulka č. 5'!J10-'KN 2016 OV tab.5'!J10),ROUND('Tabulka č. 5'!J10-'KN 2016 OV tab.5'!J10,0),"")</f>
        <v>1444</v>
      </c>
      <c r="K10" s="86">
        <f>IF(ISNUMBER('Tabulka č. 5'!K10-'KN 2016 OV tab.5'!K10),ROUND('Tabulka č. 5'!K10-'KN 2016 OV tab.5'!K10,0),"")</f>
        <v>1961</v>
      </c>
      <c r="L10" s="87">
        <f>IF(ISNUMBER('Tabulka č. 5'!L10-'KN 2016 OV tab.5'!L10),ROUND('Tabulka č. 5'!L10-'KN 2016 OV tab.5'!L10,0),"")</f>
        <v>1544</v>
      </c>
      <c r="M10" s="86">
        <f>IF(ISNUMBER('Tabulka č. 5'!M10-'KN 2016 OV tab.5'!M10),ROUND('Tabulka č. 5'!M10-'KN 2016 OV tab.5'!M10,0),"")</f>
        <v>2154</v>
      </c>
      <c r="N10" s="86">
        <f>IF(ISNUMBER('Tabulka č. 5'!N10-'KN 2016 OV tab.5'!N10),ROUND('Tabulka č. 5'!N10-'KN 2016 OV tab.5'!N10,0),"")</f>
        <v>2071</v>
      </c>
      <c r="O10" s="88">
        <f>IF(ISNUMBER('Tabulka č. 5'!O10-'KN 2016 OV tab.5'!O10),ROUND('Tabulka č. 5'!O10-'KN 2016 OV tab.5'!O10,0),"")</f>
        <v>2100</v>
      </c>
      <c r="P10" s="49">
        <f t="shared" si="0"/>
        <v>1907.5714285714287</v>
      </c>
    </row>
    <row r="11" spans="1:31" x14ac:dyDescent="0.25">
      <c r="A11" s="43" t="s">
        <v>27</v>
      </c>
      <c r="B11" s="83">
        <f>IF(ISNUMBER('Tabulka č. 5'!B11-'KN 2016 OV tab.5'!B11),ROUND('Tabulka č. 5'!B11-'KN 2016 OV tab.5'!B11,2),"")</f>
        <v>0</v>
      </c>
      <c r="C11" s="83">
        <f>IF(ISNUMBER('Tabulka č. 5'!C11-'KN 2016 OV tab.5'!C11),ROUND('Tabulka č. 5'!C11-'KN 2016 OV tab.5'!C11,2),"")</f>
        <v>0</v>
      </c>
      <c r="D11" s="83">
        <f>IF(ISNUMBER('Tabulka č. 5'!D11-'KN 2016 OV tab.5'!D11),ROUND('Tabulka č. 5'!D11-'KN 2016 OV tab.5'!D11,2),"")</f>
        <v>0</v>
      </c>
      <c r="E11" s="83">
        <f>IF(ISNUMBER('Tabulka č. 5'!E11-'KN 2016 OV tab.5'!E11),ROUND('Tabulka č. 5'!E11-'KN 2016 OV tab.5'!E11,2),"")</f>
        <v>0</v>
      </c>
      <c r="F11" s="83">
        <f>IF(ISNUMBER('Tabulka č. 5'!F11-'KN 2016 OV tab.5'!F11),ROUND('Tabulka č. 5'!F11-'KN 2016 OV tab.5'!F11,2),"")</f>
        <v>-0.82</v>
      </c>
      <c r="G11" s="84">
        <f>IF(ISNUMBER('Tabulka č. 5'!G11-'KN 2016 OV tab.5'!G11),ROUND('Tabulka č. 5'!G11-'KN 2016 OV tab.5'!G11,2),"")</f>
        <v>0</v>
      </c>
      <c r="H11" s="83">
        <f>IF(ISNUMBER('Tabulka č. 5'!H11-'KN 2016 OV tab.5'!H11),ROUND('Tabulka č. 5'!H11-'KN 2016 OV tab.5'!H11,2),"")</f>
        <v>-0.41</v>
      </c>
      <c r="I11" s="83">
        <f>IF(ISNUMBER('Tabulka č. 5'!I11-'KN 2016 OV tab.5'!I11),ROUND('Tabulka č. 5'!I11-'KN 2016 OV tab.5'!I11,2),"")</f>
        <v>0</v>
      </c>
      <c r="J11" s="83">
        <f>IF(ISNUMBER('Tabulka č. 5'!J11-'KN 2016 OV tab.5'!J11),ROUND('Tabulka č. 5'!J11-'KN 2016 OV tab.5'!J11,2),"")</f>
        <v>0</v>
      </c>
      <c r="K11" s="83">
        <f>IF(ISNUMBER('Tabulka č. 5'!K11-'KN 2016 OV tab.5'!K11),ROUND('Tabulka č. 5'!K11-'KN 2016 OV tab.5'!K11,2),"")</f>
        <v>0</v>
      </c>
      <c r="L11" s="83">
        <f>IF(ISNUMBER('Tabulka č. 5'!L11-'KN 2016 OV tab.5'!L11),ROUND('Tabulka č. 5'!L11-'KN 2016 OV tab.5'!L11,2),"")</f>
        <v>0</v>
      </c>
      <c r="M11" s="83">
        <f>IF(ISNUMBER('Tabulka č. 5'!M11-'KN 2016 OV tab.5'!M11),ROUND('Tabulka č. 5'!M11-'KN 2016 OV tab.5'!M11,2),"")</f>
        <v>0</v>
      </c>
      <c r="N11" s="83">
        <f>IF(ISNUMBER('Tabulka č. 5'!N11-'KN 2016 OV tab.5'!N11),ROUND('Tabulka č. 5'!N11-'KN 2016 OV tab.5'!N11,2),"")</f>
        <v>0</v>
      </c>
      <c r="O11" s="85">
        <f>IF(ISNUMBER('Tabulka č. 5'!O11-'KN 2016 OV tab.5'!O11),ROUND('Tabulka č. 5'!O11-'KN 2016 OV tab.5'!O11,2),"")</f>
        <v>0</v>
      </c>
      <c r="P11" s="48">
        <f t="shared" si="0"/>
        <v>-8.7857142857142856E-2</v>
      </c>
    </row>
    <row r="12" spans="1:31" s="39" customFormat="1" ht="15.75" thickBot="1" x14ac:dyDescent="0.3">
      <c r="A12" s="44" t="s">
        <v>28</v>
      </c>
      <c r="B12" s="89">
        <f>IF(ISNUMBER('Tabulka č. 5'!B12-'KN 2016 OV tab.5'!B12),ROUND('Tabulka č. 5'!B12-'KN 2016 OV tab.5'!B12,0),"")</f>
        <v>1000</v>
      </c>
      <c r="C12" s="89">
        <f>IF(ISNUMBER('Tabulka č. 5'!C12-'KN 2016 OV tab.5'!C12),ROUND('Tabulka č. 5'!C12-'KN 2016 OV tab.5'!C12,0),"")</f>
        <v>1024</v>
      </c>
      <c r="D12" s="89">
        <f>IF(ISNUMBER('Tabulka č. 5'!D12-'KN 2016 OV tab.5'!D12),ROUND('Tabulka č. 5'!D12-'KN 2016 OV tab.5'!D12,0),"")</f>
        <v>777</v>
      </c>
      <c r="E12" s="89">
        <f>IF(ISNUMBER('Tabulka č. 5'!E12-'KN 2016 OV tab.5'!E12),ROUND('Tabulka č. 5'!E12-'KN 2016 OV tab.5'!E12,0),"")</f>
        <v>1232</v>
      </c>
      <c r="F12" s="89">
        <f>IF(ISNUMBER('Tabulka č. 5'!F12-'KN 2016 OV tab.5'!F12),ROUND('Tabulka č. 5'!F12-'KN 2016 OV tab.5'!F12,0),"")</f>
        <v>750</v>
      </c>
      <c r="G12" s="89">
        <f>IF(ISNUMBER('Tabulka č. 5'!G12-'KN 2016 OV tab.5'!G12),ROUND('Tabulka č. 5'!G12-'KN 2016 OV tab.5'!G12,0),"")</f>
        <v>754</v>
      </c>
      <c r="H12" s="89">
        <f>IF(ISNUMBER('Tabulka č. 5'!H12-'KN 2016 OV tab.5'!H12),ROUND('Tabulka č. 5'!H12-'KN 2016 OV tab.5'!H12,0),"")</f>
        <v>1460</v>
      </c>
      <c r="I12" s="89">
        <f>IF(ISNUMBER('Tabulka č. 5'!I12-'KN 2016 OV tab.5'!I12),ROUND('Tabulka č. 5'!I12-'KN 2016 OV tab.5'!I12,0),"")</f>
        <v>781</v>
      </c>
      <c r="J12" s="89">
        <f>IF(ISNUMBER('Tabulka č. 5'!J12-'KN 2016 OV tab.5'!J12),ROUND('Tabulka č. 5'!J12-'KN 2016 OV tab.5'!J12,0),"")</f>
        <v>695</v>
      </c>
      <c r="K12" s="89">
        <f>IF(ISNUMBER('Tabulka č. 5'!K12-'KN 2016 OV tab.5'!K12),ROUND('Tabulka č. 5'!K12-'KN 2016 OV tab.5'!K12,0),"")</f>
        <v>753</v>
      </c>
      <c r="L12" s="90">
        <f>IF(ISNUMBER('Tabulka č. 5'!L12-'KN 2016 OV tab.5'!L12),ROUND('Tabulka č. 5'!L12-'KN 2016 OV tab.5'!L12,0),"")</f>
        <v>688</v>
      </c>
      <c r="M12" s="89">
        <f>IF(ISNUMBER('Tabulka č. 5'!M12-'KN 2016 OV tab.5'!M12),ROUND('Tabulka č. 5'!M12-'KN 2016 OV tab.5'!M12,0),"")</f>
        <v>788</v>
      </c>
      <c r="N12" s="89">
        <f>IF(ISNUMBER('Tabulka č. 5'!N12-'KN 2016 OV tab.5'!N12),ROUND('Tabulka č. 5'!N12-'KN 2016 OV tab.5'!N12,0),"")</f>
        <v>799</v>
      </c>
      <c r="O12" s="91">
        <f>IF(ISNUMBER('Tabulka č. 5'!O12-'KN 2016 OV tab.5'!O12),ROUND('Tabulka č. 5'!O12-'KN 2016 OV tab.5'!O12,0),"")</f>
        <v>850</v>
      </c>
      <c r="P12" s="50">
        <f t="shared" si="0"/>
        <v>882.21428571428567</v>
      </c>
    </row>
    <row r="13" spans="1:31" s="41" customFormat="1" ht="19.5" thickBot="1" x14ac:dyDescent="0.35">
      <c r="A13" s="98" t="str">
        <f>'KN 2017'!A29</f>
        <v>33-56-H/01 Truhlář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51</v>
      </c>
      <c r="B14" s="79">
        <f>IF(ISNUMBER('Tabulka č. 5'!B14-'KN 2016 OV tab.5'!B14),ROUND('Tabulka č. 5'!B14-'KN 2016 OV tab.5'!B14,0),"")</f>
        <v>1666</v>
      </c>
      <c r="C14" s="79">
        <f>IF(ISNUMBER('Tabulka č. 5'!C14-'KN 2016 OV tab.5'!C14),ROUND('Tabulka č. 5'!C14-'KN 2016 OV tab.5'!C14,0),"")</f>
        <v>1466</v>
      </c>
      <c r="D14" s="79">
        <f>IF(ISNUMBER('Tabulka č. 5'!D14-'KN 2016 OV tab.5'!D14),ROUND('Tabulka č. 5'!D14-'KN 2016 OV tab.5'!D14,0),"")</f>
        <v>1965</v>
      </c>
      <c r="E14" s="79">
        <f>IF(ISNUMBER('Tabulka č. 5'!E14-'KN 2016 OV tab.5'!E14),ROUND('Tabulka č. 5'!E14-'KN 2016 OV tab.5'!E14,0),"")</f>
        <v>2077</v>
      </c>
      <c r="F14" s="79">
        <f>IF(ISNUMBER('Tabulka č. 5'!F14-'KN 2016 OV tab.5'!F14),ROUND('Tabulka č. 5'!F14-'KN 2016 OV tab.5'!F14,0),"")</f>
        <v>968</v>
      </c>
      <c r="G14" s="79">
        <f>IF(ISNUMBER('Tabulka č. 5'!G14-'KN 2016 OV tab.5'!G14),ROUND('Tabulka č. 5'!G14-'KN 2016 OV tab.5'!G14,0),"")</f>
        <v>1448</v>
      </c>
      <c r="H14" s="79">
        <f>IF(ISNUMBER('Tabulka č. 5'!H14-'KN 2016 OV tab.5'!H14),ROUND('Tabulka č. 5'!H14-'KN 2016 OV tab.5'!H14,0),"")</f>
        <v>2583</v>
      </c>
      <c r="I14" s="79">
        <f>IF(ISNUMBER('Tabulka č. 5'!I14-'KN 2016 OV tab.5'!I14),ROUND('Tabulka č. 5'!I14-'KN 2016 OV tab.5'!I14,0),"")</f>
        <v>1574</v>
      </c>
      <c r="J14" s="79">
        <f>IF(ISNUMBER('Tabulka č. 5'!J14-'KN 2016 OV tab.5'!J14),ROUND('Tabulka č. 5'!J14-'KN 2016 OV tab.5'!J14,0),"")</f>
        <v>1564</v>
      </c>
      <c r="K14" s="79">
        <f>IF(ISNUMBER('Tabulka č. 5'!K14-'KN 2016 OV tab.5'!K14),ROUND('Tabulka č. 5'!K14-'KN 2016 OV tab.5'!K14,0),"")</f>
        <v>1904</v>
      </c>
      <c r="L14" s="79">
        <f>IF(ISNUMBER('Tabulka č. 5'!L14-'KN 2016 OV tab.5'!L14),ROUND('Tabulka č. 5'!L14-'KN 2016 OV tab.5'!L14,0),"")</f>
        <v>1528</v>
      </c>
      <c r="M14" s="79">
        <f>IF(ISNUMBER('Tabulka č. 5'!M14-'KN 2016 OV tab.5'!M14),ROUND('Tabulka č. 5'!M14-'KN 2016 OV tab.5'!M14,0),"")</f>
        <v>1980</v>
      </c>
      <c r="N14" s="79">
        <f>IF(ISNUMBER('Tabulka č. 5'!N14-'KN 2016 OV tab.5'!N14),ROUND('Tabulka č. 5'!N14-'KN 2016 OV tab.5'!N14,0),"")</f>
        <v>1702</v>
      </c>
      <c r="O14" s="80">
        <f>IF(ISNUMBER('Tabulka č. 5'!O14-'KN 2016 OV tab.5'!O14),ROUND('Tabulka č. 5'!O14-'KN 2016 OV tab.5'!O14,0),"")</f>
        <v>1671</v>
      </c>
      <c r="P14" s="46">
        <f>IF(ISNUMBER(AVERAGE(B14:O14)),AVERAGE(B14:O14),"")</f>
        <v>1721.1428571428571</v>
      </c>
    </row>
    <row r="15" spans="1:31" s="39" customFormat="1" x14ac:dyDescent="0.25">
      <c r="A15" s="42" t="s">
        <v>52</v>
      </c>
      <c r="B15" s="81">
        <f>IF(ISNUMBER('Tabulka č. 5'!B15-'KN 2016 OV tab.5'!B15),ROUND('Tabulka č. 5'!B15-'KN 2016 OV tab.5'!B15,0),"")</f>
        <v>0</v>
      </c>
      <c r="C15" s="81">
        <f>IF(ISNUMBER('Tabulka č. 5'!C15-'KN 2016 OV tab.5'!C15),ROUND('Tabulka č. 5'!C15-'KN 2016 OV tab.5'!C15,0),"")</f>
        <v>0</v>
      </c>
      <c r="D15" s="81" t="str">
        <f>IF(ISNUMBER('Tabulka č. 5'!D15-'KN 2016 OV tab.5'!D15),ROUND('Tabulka č. 5'!D15-'KN 2016 OV tab.5'!D15,0),"")</f>
        <v/>
      </c>
      <c r="E15" s="81">
        <f>IF(ISNUMBER('Tabulka č. 5'!E15-'KN 2016 OV tab.5'!E15),ROUND('Tabulka č. 5'!E15-'KN 2016 OV tab.5'!E15,0),"")</f>
        <v>0</v>
      </c>
      <c r="F15" s="81">
        <f>IF(ISNUMBER('Tabulka č. 5'!F15-'KN 2016 OV tab.5'!F15),ROUND('Tabulka č. 5'!F15-'KN 2016 OV tab.5'!F15,0),"")</f>
        <v>0</v>
      </c>
      <c r="G15" s="81">
        <f>IF(ISNUMBER('Tabulka č. 5'!G15-'KN 2016 OV tab.5'!G15),ROUND('Tabulka č. 5'!G15-'KN 2016 OV tab.5'!G15,0),"")</f>
        <v>111</v>
      </c>
      <c r="H15" s="81">
        <f>IF(ISNUMBER('Tabulka č. 5'!H15-'KN 2016 OV tab.5'!H15),ROUND('Tabulka č. 5'!H15-'KN 2016 OV tab.5'!H15,0),"")</f>
        <v>0</v>
      </c>
      <c r="I15" s="81">
        <f>IF(ISNUMBER('Tabulka č. 5'!I15-'KN 2016 OV tab.5'!I15),ROUND('Tabulka č. 5'!I15-'KN 2016 OV tab.5'!I15,0),"")</f>
        <v>1</v>
      </c>
      <c r="J15" s="81">
        <f>IF(ISNUMBER('Tabulka č. 5'!J15-'KN 2016 OV tab.5'!J15),ROUND('Tabulka č. 5'!J15-'KN 2016 OV tab.5'!J15,0),"")</f>
        <v>-12</v>
      </c>
      <c r="K15" s="81">
        <f>IF(ISNUMBER('Tabulka č. 5'!K15-'KN 2016 OV tab.5'!K15),ROUND('Tabulka č. 5'!K15-'KN 2016 OV tab.5'!K15,0),"")</f>
        <v>-2</v>
      </c>
      <c r="L15" s="81">
        <f>IF(ISNUMBER('Tabulka č. 5'!L15-'KN 2016 OV tab.5'!L15),ROUND('Tabulka č. 5'!L15-'KN 2016 OV tab.5'!L15,0),"")</f>
        <v>0</v>
      </c>
      <c r="M15" s="81">
        <f>IF(ISNUMBER('Tabulka č. 5'!M15-'KN 2016 OV tab.5'!M15),ROUND('Tabulka č. 5'!M15-'KN 2016 OV tab.5'!M15,0),"")</f>
        <v>0</v>
      </c>
      <c r="N15" s="81">
        <f>IF(ISNUMBER('Tabulka č. 5'!N15-'KN 2016 OV tab.5'!N15),ROUND('Tabulka č. 5'!N15-'KN 2016 OV tab.5'!N15,0),"")</f>
        <v>0</v>
      </c>
      <c r="O15" s="82">
        <f>IF(ISNUMBER('Tabulka č. 5'!O15-'KN 2016 OV tab.5'!O15),ROUND('Tabulka č. 5'!O15-'KN 2016 OV tab.5'!O15,0),"")</f>
        <v>0</v>
      </c>
      <c r="P15" s="47">
        <f t="shared" ref="P15:P19" si="1">IF(ISNUMBER(AVERAGE(B15:O15)),AVERAGE(B15:O15),"")</f>
        <v>7.5384615384615383</v>
      </c>
    </row>
    <row r="16" spans="1:31" x14ac:dyDescent="0.25">
      <c r="A16" s="43" t="s">
        <v>25</v>
      </c>
      <c r="B16" s="83">
        <f>IF(ISNUMBER('Tabulka č. 5'!B16-'KN 2016 OV tab.5'!B16),ROUND('Tabulka č. 5'!B16-'KN 2016 OV tab.5'!B16,2),"")</f>
        <v>0</v>
      </c>
      <c r="C16" s="83">
        <f>IF(ISNUMBER('Tabulka č. 5'!C16-'KN 2016 OV tab.5'!C16),ROUND('Tabulka č. 5'!C16-'KN 2016 OV tab.5'!C16,2),"")</f>
        <v>7.0000000000000007E-2</v>
      </c>
      <c r="D16" s="83">
        <f>IF(ISNUMBER('Tabulka č. 5'!D16-'KN 2016 OV tab.5'!D16),ROUND('Tabulka č. 5'!D16-'KN 2016 OV tab.5'!D16,2),"")</f>
        <v>0</v>
      </c>
      <c r="E16" s="83">
        <f>IF(ISNUMBER('Tabulka č. 5'!E16-'KN 2016 OV tab.5'!E16),ROUND('Tabulka č. 5'!E16-'KN 2016 OV tab.5'!E16,2),"")</f>
        <v>0</v>
      </c>
      <c r="F16" s="83">
        <f>IF(ISNUMBER('Tabulka č. 5'!F16-'KN 2016 OV tab.5'!F16),ROUND('Tabulka č. 5'!F16-'KN 2016 OV tab.5'!F16,2),"")</f>
        <v>0.85</v>
      </c>
      <c r="G16" s="84">
        <f>IF(ISNUMBER('Tabulka č. 5'!G16-'KN 2016 OV tab.5'!G16),ROUND('Tabulka č. 5'!G16-'KN 2016 OV tab.5'!G16,2),"")</f>
        <v>0</v>
      </c>
      <c r="H16" s="83">
        <f>IF(ISNUMBER('Tabulka č. 5'!H16-'KN 2016 OV tab.5'!H16),ROUND('Tabulka č. 5'!H16-'KN 2016 OV tab.5'!H16,2),"")</f>
        <v>-0.22</v>
      </c>
      <c r="I16" s="83">
        <f>IF(ISNUMBER('Tabulka č. 5'!I16-'KN 2016 OV tab.5'!I16),ROUND('Tabulka č. 5'!I16-'KN 2016 OV tab.5'!I16,2),"")</f>
        <v>0</v>
      </c>
      <c r="J16" s="83">
        <f>IF(ISNUMBER('Tabulka č. 5'!J16-'KN 2016 OV tab.5'!J16),ROUND('Tabulka č. 5'!J16-'KN 2016 OV tab.5'!J16,2),"")</f>
        <v>0</v>
      </c>
      <c r="K16" s="83">
        <f>IF(ISNUMBER('Tabulka č. 5'!K16-'KN 2016 OV tab.5'!K16),ROUND('Tabulka č. 5'!K16-'KN 2016 OV tab.5'!K16,2),"")</f>
        <v>0</v>
      </c>
      <c r="L16" s="83">
        <f>IF(ISNUMBER('Tabulka č. 5'!L16-'KN 2016 OV tab.5'!L16),ROUND('Tabulka č. 5'!L16-'KN 2016 OV tab.5'!L16,2),"")</f>
        <v>-0.02</v>
      </c>
      <c r="M16" s="83">
        <f>IF(ISNUMBER('Tabulka č. 5'!M16-'KN 2016 OV tab.5'!M16),ROUND('Tabulka č. 5'!M16-'KN 2016 OV tab.5'!M16,2),"")</f>
        <v>0</v>
      </c>
      <c r="N16" s="83">
        <f>IF(ISNUMBER('Tabulka č. 5'!N16-'KN 2016 OV tab.5'!N16),ROUND('Tabulka č. 5'!N16-'KN 2016 OV tab.5'!N16,2),"")</f>
        <v>0</v>
      </c>
      <c r="O16" s="85">
        <f>IF(ISNUMBER('Tabulka č. 5'!O16-'KN 2016 OV tab.5'!O16),ROUND('Tabulka č. 5'!O16-'KN 2016 OV tab.5'!O16,2),"")</f>
        <v>0</v>
      </c>
      <c r="P16" s="48">
        <f t="shared" si="1"/>
        <v>4.8571428571428564E-2</v>
      </c>
    </row>
    <row r="17" spans="1:16" s="39" customFormat="1" x14ac:dyDescent="0.25">
      <c r="A17" s="42" t="s">
        <v>26</v>
      </c>
      <c r="B17" s="86">
        <f>IF(ISNUMBER('Tabulka č. 5'!B17-'KN 2016 OV tab.5'!B17),ROUND('Tabulka č. 5'!B17-'KN 2016 OV tab.5'!B17,0),"")</f>
        <v>2190</v>
      </c>
      <c r="C17" s="86">
        <f>IF(ISNUMBER('Tabulka č. 5'!C17-'KN 2016 OV tab.5'!C17),ROUND('Tabulka č. 5'!C17-'KN 2016 OV tab.5'!C17,0),"")</f>
        <v>1528</v>
      </c>
      <c r="D17" s="86">
        <f>IF(ISNUMBER('Tabulka č. 5'!D17-'KN 2016 OV tab.5'!D17),ROUND('Tabulka č. 5'!D17-'KN 2016 OV tab.5'!D17,0),"")</f>
        <v>2071</v>
      </c>
      <c r="E17" s="86">
        <f>IF(ISNUMBER('Tabulka č. 5'!E17-'KN 2016 OV tab.5'!E17),ROUND('Tabulka č. 5'!E17-'KN 2016 OV tab.5'!E17,0),"")</f>
        <v>2396</v>
      </c>
      <c r="F17" s="86">
        <f>IF(ISNUMBER('Tabulka č. 5'!F17-'KN 2016 OV tab.5'!F17),ROUND('Tabulka č. 5'!F17-'KN 2016 OV tab.5'!F17,0),"")</f>
        <v>1900</v>
      </c>
      <c r="G17" s="86">
        <f>IF(ISNUMBER('Tabulka č. 5'!G17-'KN 2016 OV tab.5'!G17),ROUND('Tabulka č. 5'!G17-'KN 2016 OV tab.5'!G17,0),"")</f>
        <v>1477</v>
      </c>
      <c r="H17" s="86">
        <f>IF(ISNUMBER('Tabulka č. 5'!H17-'KN 2016 OV tab.5'!H17),ROUND('Tabulka č. 5'!H17-'KN 2016 OV tab.5'!H17,0),"")</f>
        <v>2180</v>
      </c>
      <c r="I17" s="86">
        <f>IF(ISNUMBER('Tabulka č. 5'!I17-'KN 2016 OV tab.5'!I17),ROUND('Tabulka č. 5'!I17-'KN 2016 OV tab.5'!I17,0),"")</f>
        <v>1690</v>
      </c>
      <c r="J17" s="86">
        <f>IF(ISNUMBER('Tabulka č. 5'!J17-'KN 2016 OV tab.5'!J17),ROUND('Tabulka č. 5'!J17-'KN 2016 OV tab.5'!J17,0),"")</f>
        <v>1444</v>
      </c>
      <c r="K17" s="86">
        <f>IF(ISNUMBER('Tabulka č. 5'!K17-'KN 2016 OV tab.5'!K17),ROUND('Tabulka č. 5'!K17-'KN 2016 OV tab.5'!K17,0),"")</f>
        <v>1961</v>
      </c>
      <c r="L17" s="87">
        <f>IF(ISNUMBER('Tabulka č. 5'!L17-'KN 2016 OV tab.5'!L17),ROUND('Tabulka č. 5'!L17-'KN 2016 OV tab.5'!L17,0),"")</f>
        <v>1544</v>
      </c>
      <c r="M17" s="86">
        <f>IF(ISNUMBER('Tabulka č. 5'!M17-'KN 2016 OV tab.5'!M17),ROUND('Tabulka č. 5'!M17-'KN 2016 OV tab.5'!M17,0),"")</f>
        <v>2154</v>
      </c>
      <c r="N17" s="86">
        <f>IF(ISNUMBER('Tabulka č. 5'!N17-'KN 2016 OV tab.5'!N17),ROUND('Tabulka č. 5'!N17-'KN 2016 OV tab.5'!N17,0),"")</f>
        <v>2071</v>
      </c>
      <c r="O17" s="88">
        <f>IF(ISNUMBER('Tabulka č. 5'!O17-'KN 2016 OV tab.5'!O17),ROUND('Tabulka č. 5'!O17-'KN 2016 OV tab.5'!O17,0),"")</f>
        <v>2100</v>
      </c>
      <c r="P17" s="49">
        <f t="shared" si="1"/>
        <v>1907.5714285714287</v>
      </c>
    </row>
    <row r="18" spans="1:16" x14ac:dyDescent="0.25">
      <c r="A18" s="43" t="s">
        <v>27</v>
      </c>
      <c r="B18" s="83">
        <f>IF(ISNUMBER('Tabulka č. 5'!B18-'KN 2016 OV tab.5'!B18),ROUND('Tabulka č. 5'!B18-'KN 2016 OV tab.5'!B18,2),"")</f>
        <v>0</v>
      </c>
      <c r="C18" s="83">
        <f>IF(ISNUMBER('Tabulka č. 5'!C18-'KN 2016 OV tab.5'!C18),ROUND('Tabulka č. 5'!C18-'KN 2016 OV tab.5'!C18,2),"")</f>
        <v>0</v>
      </c>
      <c r="D18" s="83">
        <f>IF(ISNUMBER('Tabulka č. 5'!D18-'KN 2016 OV tab.5'!D18),ROUND('Tabulka č. 5'!D18-'KN 2016 OV tab.5'!D18,2),"")</f>
        <v>0</v>
      </c>
      <c r="E18" s="83">
        <f>IF(ISNUMBER('Tabulka č. 5'!E18-'KN 2016 OV tab.5'!E18),ROUND('Tabulka č. 5'!E18-'KN 2016 OV tab.5'!E18,2),"")</f>
        <v>0</v>
      </c>
      <c r="F18" s="83">
        <f>IF(ISNUMBER('Tabulka č. 5'!F18-'KN 2016 OV tab.5'!F18),ROUND('Tabulka č. 5'!F18-'KN 2016 OV tab.5'!F18,2),"")</f>
        <v>-4.5199999999999996</v>
      </c>
      <c r="G18" s="84">
        <f>IF(ISNUMBER('Tabulka č. 5'!G18-'KN 2016 OV tab.5'!G18),ROUND('Tabulka č. 5'!G18-'KN 2016 OV tab.5'!G18,2),"")</f>
        <v>0</v>
      </c>
      <c r="H18" s="83">
        <f>IF(ISNUMBER('Tabulka č. 5'!H18-'KN 2016 OV tab.5'!H18),ROUND('Tabulka č. 5'!H18-'KN 2016 OV tab.5'!H18,2),"")</f>
        <v>-0.48</v>
      </c>
      <c r="I18" s="83">
        <f>IF(ISNUMBER('Tabulka č. 5'!I18-'KN 2016 OV tab.5'!I18),ROUND('Tabulka č. 5'!I18-'KN 2016 OV tab.5'!I18,2),"")</f>
        <v>0</v>
      </c>
      <c r="J18" s="83">
        <f>IF(ISNUMBER('Tabulka č. 5'!J18-'KN 2016 OV tab.5'!J18),ROUND('Tabulka č. 5'!J18-'KN 2016 OV tab.5'!J18,2),"")</f>
        <v>0</v>
      </c>
      <c r="K18" s="83">
        <f>IF(ISNUMBER('Tabulka č. 5'!K18-'KN 2016 OV tab.5'!K18),ROUND('Tabulka č. 5'!K18-'KN 2016 OV tab.5'!K18,2),"")</f>
        <v>0</v>
      </c>
      <c r="L18" s="83">
        <f>IF(ISNUMBER('Tabulka č. 5'!L18-'KN 2016 OV tab.5'!L18),ROUND('Tabulka č. 5'!L18-'KN 2016 OV tab.5'!L18,2),"")</f>
        <v>0</v>
      </c>
      <c r="M18" s="83">
        <f>IF(ISNUMBER('Tabulka č. 5'!M18-'KN 2016 OV tab.5'!M18),ROUND('Tabulka č. 5'!M18-'KN 2016 OV tab.5'!M18,2),"")</f>
        <v>0</v>
      </c>
      <c r="N18" s="83">
        <f>IF(ISNUMBER('Tabulka č. 5'!N18-'KN 2016 OV tab.5'!N18),ROUND('Tabulka č. 5'!N18-'KN 2016 OV tab.5'!N18,2),"")</f>
        <v>0</v>
      </c>
      <c r="O18" s="85">
        <f>IF(ISNUMBER('Tabulka č. 5'!O18-'KN 2016 OV tab.5'!O18),ROUND('Tabulka č. 5'!O18-'KN 2016 OV tab.5'!O18,2),"")</f>
        <v>0</v>
      </c>
      <c r="P18" s="48">
        <f t="shared" si="1"/>
        <v>-0.35714285714285715</v>
      </c>
    </row>
    <row r="19" spans="1:16" s="39" customFormat="1" ht="15.75" thickBot="1" x14ac:dyDescent="0.3">
      <c r="A19" s="44" t="s">
        <v>28</v>
      </c>
      <c r="B19" s="89">
        <f>IF(ISNUMBER('Tabulka č. 5'!B19-'KN 2016 OV tab.5'!B19),ROUND('Tabulka č. 5'!B19-'KN 2016 OV tab.5'!B19,0),"")</f>
        <v>1000</v>
      </c>
      <c r="C19" s="89">
        <f>IF(ISNUMBER('Tabulka č. 5'!C19-'KN 2016 OV tab.5'!C19),ROUND('Tabulka č. 5'!C19-'KN 2016 OV tab.5'!C19,0),"")</f>
        <v>1024</v>
      </c>
      <c r="D19" s="89">
        <f>IF(ISNUMBER('Tabulka č. 5'!D19-'KN 2016 OV tab.5'!D19),ROUND('Tabulka č. 5'!D19-'KN 2016 OV tab.5'!D19,0),"")</f>
        <v>777</v>
      </c>
      <c r="E19" s="89">
        <f>IF(ISNUMBER('Tabulka č. 5'!E19-'KN 2016 OV tab.5'!E19),ROUND('Tabulka č. 5'!E19-'KN 2016 OV tab.5'!E19,0),"")</f>
        <v>1232</v>
      </c>
      <c r="F19" s="89">
        <f>IF(ISNUMBER('Tabulka č. 5'!F19-'KN 2016 OV tab.5'!F19),ROUND('Tabulka č. 5'!F19-'KN 2016 OV tab.5'!F19,0),"")</f>
        <v>750</v>
      </c>
      <c r="G19" s="89">
        <f>IF(ISNUMBER('Tabulka č. 5'!G19-'KN 2016 OV tab.5'!G19),ROUND('Tabulka č. 5'!G19-'KN 2016 OV tab.5'!G19,0),"")</f>
        <v>754</v>
      </c>
      <c r="H19" s="89">
        <f>IF(ISNUMBER('Tabulka č. 5'!H19-'KN 2016 OV tab.5'!H19),ROUND('Tabulka č. 5'!H19-'KN 2016 OV tab.5'!H19,0),"")</f>
        <v>1460</v>
      </c>
      <c r="I19" s="89">
        <f>IF(ISNUMBER('Tabulka č. 5'!I19-'KN 2016 OV tab.5'!I19),ROUND('Tabulka č. 5'!I19-'KN 2016 OV tab.5'!I19,0),"")</f>
        <v>781</v>
      </c>
      <c r="J19" s="89">
        <f>IF(ISNUMBER('Tabulka č. 5'!J19-'KN 2016 OV tab.5'!J19),ROUND('Tabulka č. 5'!J19-'KN 2016 OV tab.5'!J19,0),"")</f>
        <v>695</v>
      </c>
      <c r="K19" s="89">
        <f>IF(ISNUMBER('Tabulka č. 5'!K19-'KN 2016 OV tab.5'!K19),ROUND('Tabulka č. 5'!K19-'KN 2016 OV tab.5'!K19,0),"")</f>
        <v>753</v>
      </c>
      <c r="L19" s="90">
        <f>IF(ISNUMBER('Tabulka č. 5'!L19-'KN 2016 OV tab.5'!L19),ROUND('Tabulka č. 5'!L19-'KN 2016 OV tab.5'!L19,0),"")</f>
        <v>688</v>
      </c>
      <c r="M19" s="89">
        <f>IF(ISNUMBER('Tabulka č. 5'!M19-'KN 2016 OV tab.5'!M19),ROUND('Tabulka č. 5'!M19-'KN 2016 OV tab.5'!M19,0),"")</f>
        <v>788</v>
      </c>
      <c r="N19" s="89">
        <f>IF(ISNUMBER('Tabulka č. 5'!N19-'KN 2016 OV tab.5'!N19),ROUND('Tabulka č. 5'!N19-'KN 2016 OV tab.5'!N19,0),"")</f>
        <v>799</v>
      </c>
      <c r="O19" s="91">
        <f>IF(ISNUMBER('Tabulka č. 5'!O19-'KN 2016 OV tab.5'!O19),ROUND('Tabulka č. 5'!O19-'KN 2016 OV tab.5'!O19,0),"")</f>
        <v>850</v>
      </c>
      <c r="P19" s="50">
        <f t="shared" si="1"/>
        <v>882.21428571428567</v>
      </c>
    </row>
    <row r="20" spans="1:16" s="41" customFormat="1" ht="19.5" thickBot="1" x14ac:dyDescent="0.35">
      <c r="A20" s="98" t="str">
        <f>'KN 2017'!A30</f>
        <v>36-52-H/01 Instalatér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51</v>
      </c>
      <c r="B21" s="79">
        <f>IF(ISNUMBER('Tabulka č. 5'!B21-'KN 2016 OV tab.5'!B21),ROUND('Tabulka č. 5'!B21-'KN 2016 OV tab.5'!B21,0),"")</f>
        <v>1782</v>
      </c>
      <c r="C21" s="79">
        <f>IF(ISNUMBER('Tabulka č. 5'!C21-'KN 2016 OV tab.5'!C21),ROUND('Tabulka č. 5'!C21-'KN 2016 OV tab.5'!C21,0),"")</f>
        <v>1472</v>
      </c>
      <c r="D21" s="79">
        <f>IF(ISNUMBER('Tabulka č. 5'!D21-'KN 2016 OV tab.5'!D21),ROUND('Tabulka č. 5'!D21-'KN 2016 OV tab.5'!D21,0),"")</f>
        <v>1920</v>
      </c>
      <c r="E21" s="79">
        <f>IF(ISNUMBER('Tabulka č. 5'!E21-'KN 2016 OV tab.5'!E21),ROUND('Tabulka č. 5'!E21-'KN 2016 OV tab.5'!E21,0),"")</f>
        <v>2200</v>
      </c>
      <c r="F21" s="79">
        <f>IF(ISNUMBER('Tabulka č. 5'!F21-'KN 2016 OV tab.5'!F21),ROUND('Tabulka č. 5'!F21-'KN 2016 OV tab.5'!F21,0),"")</f>
        <v>2810</v>
      </c>
      <c r="G21" s="79">
        <f>IF(ISNUMBER('Tabulka č. 5'!G21-'KN 2016 OV tab.5'!G21),ROUND('Tabulka č. 5'!G21-'KN 2016 OV tab.5'!G21,0),"")</f>
        <v>1399</v>
      </c>
      <c r="H21" s="79">
        <f>IF(ISNUMBER('Tabulka č. 5'!H21-'KN 2016 OV tab.5'!H21),ROUND('Tabulka č. 5'!H21-'KN 2016 OV tab.5'!H21,0),"")</f>
        <v>4132</v>
      </c>
      <c r="I21" s="79">
        <f>IF(ISNUMBER('Tabulka č. 5'!I21-'KN 2016 OV tab.5'!I21),ROUND('Tabulka č. 5'!I21-'KN 2016 OV tab.5'!I21,0),"")</f>
        <v>1691</v>
      </c>
      <c r="J21" s="79">
        <f>IF(ISNUMBER('Tabulka č. 5'!J21-'KN 2016 OV tab.5'!J21),ROUND('Tabulka č. 5'!J21-'KN 2016 OV tab.5'!J21,0),"")</f>
        <v>1534</v>
      </c>
      <c r="K21" s="79">
        <f>IF(ISNUMBER('Tabulka č. 5'!K21-'KN 2016 OV tab.5'!K21),ROUND('Tabulka č. 5'!K21-'KN 2016 OV tab.5'!K21,0),"")</f>
        <v>1887</v>
      </c>
      <c r="L21" s="79">
        <f>IF(ISNUMBER('Tabulka č. 5'!L21-'KN 2016 OV tab.5'!L21),ROUND('Tabulka č. 5'!L21-'KN 2016 OV tab.5'!L21,0),"")</f>
        <v>1280</v>
      </c>
      <c r="M21" s="79">
        <f>IF(ISNUMBER('Tabulka č. 5'!M21-'KN 2016 OV tab.5'!M21),ROUND('Tabulka č. 5'!M21-'KN 2016 OV tab.5'!M21,0),"")</f>
        <v>1925</v>
      </c>
      <c r="N21" s="79">
        <f>IF(ISNUMBER('Tabulka č. 5'!N21-'KN 2016 OV tab.5'!N21),ROUND('Tabulka č. 5'!N21-'KN 2016 OV tab.5'!N21,0),"")</f>
        <v>2357</v>
      </c>
      <c r="O21" s="80">
        <f>IF(ISNUMBER('Tabulka č. 5'!O21-'KN 2016 OV tab.5'!O21),ROUND('Tabulka č. 5'!O21-'KN 2016 OV tab.5'!O21,0),"")</f>
        <v>1985</v>
      </c>
      <c r="P21" s="46">
        <f>IF(ISNUMBER(AVERAGE(B21:O21)),AVERAGE(B21:O21),"")</f>
        <v>2026.7142857142858</v>
      </c>
    </row>
    <row r="22" spans="1:16" s="39" customFormat="1" x14ac:dyDescent="0.25">
      <c r="A22" s="42" t="s">
        <v>52</v>
      </c>
      <c r="B22" s="81">
        <f>IF(ISNUMBER('Tabulka č. 5'!B22-'KN 2016 OV tab.5'!B22),ROUND('Tabulka č. 5'!B22-'KN 2016 OV tab.5'!B22,0),"")</f>
        <v>0</v>
      </c>
      <c r="C22" s="81">
        <f>IF(ISNUMBER('Tabulka č. 5'!C22-'KN 2016 OV tab.5'!C22),ROUND('Tabulka č. 5'!C22-'KN 2016 OV tab.5'!C22,0),"")</f>
        <v>0</v>
      </c>
      <c r="D22" s="81" t="str">
        <f>IF(ISNUMBER('Tabulka č. 5'!D22-'KN 2016 OV tab.5'!D22),ROUND('Tabulka č. 5'!D22-'KN 2016 OV tab.5'!D22,0),"")</f>
        <v/>
      </c>
      <c r="E22" s="81">
        <f>IF(ISNUMBER('Tabulka č. 5'!E22-'KN 2016 OV tab.5'!E22),ROUND('Tabulka č. 5'!E22-'KN 2016 OV tab.5'!E22,0),"")</f>
        <v>0</v>
      </c>
      <c r="F22" s="81">
        <f>IF(ISNUMBER('Tabulka č. 5'!F22-'KN 2016 OV tab.5'!F22),ROUND('Tabulka č. 5'!F22-'KN 2016 OV tab.5'!F22,0),"")</f>
        <v>0</v>
      </c>
      <c r="G22" s="81">
        <f>IF(ISNUMBER('Tabulka č. 5'!G22-'KN 2016 OV tab.5'!G22),ROUND('Tabulka č. 5'!G22-'KN 2016 OV tab.5'!G22,0),"")</f>
        <v>108</v>
      </c>
      <c r="H22" s="81">
        <f>IF(ISNUMBER('Tabulka č. 5'!H22-'KN 2016 OV tab.5'!H22),ROUND('Tabulka č. 5'!H22-'KN 2016 OV tab.5'!H22,0),"")</f>
        <v>0</v>
      </c>
      <c r="I22" s="81">
        <f>IF(ISNUMBER('Tabulka č. 5'!I22-'KN 2016 OV tab.5'!I22),ROUND('Tabulka č. 5'!I22-'KN 2016 OV tab.5'!I22,0),"")</f>
        <v>1</v>
      </c>
      <c r="J22" s="81">
        <f>IF(ISNUMBER('Tabulka č. 5'!J22-'KN 2016 OV tab.5'!J22),ROUND('Tabulka č. 5'!J22-'KN 2016 OV tab.5'!J22,0),"")</f>
        <v>-13</v>
      </c>
      <c r="K22" s="81">
        <f>IF(ISNUMBER('Tabulka č. 5'!K22-'KN 2016 OV tab.5'!K22),ROUND('Tabulka č. 5'!K22-'KN 2016 OV tab.5'!K22,0),"")</f>
        <v>-2</v>
      </c>
      <c r="L22" s="81">
        <f>IF(ISNUMBER('Tabulka č. 5'!L22-'KN 2016 OV tab.5'!L22),ROUND('Tabulka č. 5'!L22-'KN 2016 OV tab.5'!L22,0),"")</f>
        <v>0</v>
      </c>
      <c r="M22" s="81">
        <f>IF(ISNUMBER('Tabulka č. 5'!M22-'KN 2016 OV tab.5'!M22),ROUND('Tabulka č. 5'!M22-'KN 2016 OV tab.5'!M22,0),"")</f>
        <v>0</v>
      </c>
      <c r="N22" s="81">
        <f>IF(ISNUMBER('Tabulka č. 5'!N22-'KN 2016 OV tab.5'!N22),ROUND('Tabulka č. 5'!N22-'KN 2016 OV tab.5'!N22,0),"")</f>
        <v>0</v>
      </c>
      <c r="O22" s="82">
        <f>IF(ISNUMBER('Tabulka č. 5'!O22-'KN 2016 OV tab.5'!O22),ROUND('Tabulka č. 5'!O22-'KN 2016 OV tab.5'!O22,0),"")</f>
        <v>0</v>
      </c>
      <c r="P22" s="47">
        <f t="shared" ref="P22:P26" si="2">IF(ISNUMBER(AVERAGE(B22:O22)),AVERAGE(B22:O22),"")</f>
        <v>7.2307692307692308</v>
      </c>
    </row>
    <row r="23" spans="1:16" x14ac:dyDescent="0.25">
      <c r="A23" s="43" t="s">
        <v>25</v>
      </c>
      <c r="B23" s="83">
        <f>IF(ISNUMBER('Tabulka č. 5'!B23-'KN 2016 OV tab.5'!B23),ROUND('Tabulka č. 5'!B23-'KN 2016 OV tab.5'!B23,2),"")</f>
        <v>0</v>
      </c>
      <c r="C23" s="83">
        <f>IF(ISNUMBER('Tabulka č. 5'!C23-'KN 2016 OV tab.5'!C23),ROUND('Tabulka č. 5'!C23-'KN 2016 OV tab.5'!C23,2),"")</f>
        <v>7.0000000000000007E-2</v>
      </c>
      <c r="D23" s="83">
        <f>IF(ISNUMBER('Tabulka č. 5'!D23-'KN 2016 OV tab.5'!D23),ROUND('Tabulka č. 5'!D23-'KN 2016 OV tab.5'!D23,2),"")</f>
        <v>0</v>
      </c>
      <c r="E23" s="83">
        <f>IF(ISNUMBER('Tabulka č. 5'!E23-'KN 2016 OV tab.5'!E23),ROUND('Tabulka č. 5'!E23-'KN 2016 OV tab.5'!E23,2),"")</f>
        <v>0</v>
      </c>
      <c r="F23" s="83">
        <f>IF(ISNUMBER('Tabulka č. 5'!F23-'KN 2016 OV tab.5'!F23),ROUND('Tabulka č. 5'!F23-'KN 2016 OV tab.5'!F23,2),"")</f>
        <v>-0.77</v>
      </c>
      <c r="G23" s="84">
        <f>IF(ISNUMBER('Tabulka č. 5'!G23-'KN 2016 OV tab.5'!G23),ROUND('Tabulka č. 5'!G23-'KN 2016 OV tab.5'!G23,2),"")</f>
        <v>0</v>
      </c>
      <c r="H23" s="83">
        <f>IF(ISNUMBER('Tabulka č. 5'!H23-'KN 2016 OV tab.5'!H23),ROUND('Tabulka č. 5'!H23-'KN 2016 OV tab.5'!H23,2),"")</f>
        <v>-1</v>
      </c>
      <c r="I23" s="83">
        <f>IF(ISNUMBER('Tabulka č. 5'!I23-'KN 2016 OV tab.5'!I23),ROUND('Tabulka č. 5'!I23-'KN 2016 OV tab.5'!I23,2),"")</f>
        <v>0</v>
      </c>
      <c r="J23" s="83">
        <f>IF(ISNUMBER('Tabulka č. 5'!J23-'KN 2016 OV tab.5'!J23),ROUND('Tabulka č. 5'!J23-'KN 2016 OV tab.5'!J23,2),"")</f>
        <v>0</v>
      </c>
      <c r="K23" s="83">
        <f>IF(ISNUMBER('Tabulka č. 5'!K23-'KN 2016 OV tab.5'!K23),ROUND('Tabulka č. 5'!K23-'KN 2016 OV tab.5'!K23,2),"")</f>
        <v>0</v>
      </c>
      <c r="L23" s="83">
        <f>IF(ISNUMBER('Tabulka č. 5'!L23-'KN 2016 OV tab.5'!L23),ROUND('Tabulka č. 5'!L23-'KN 2016 OV tab.5'!L23,2),"")</f>
        <v>7.0000000000000007E-2</v>
      </c>
      <c r="M23" s="83">
        <f>IF(ISNUMBER('Tabulka č. 5'!M23-'KN 2016 OV tab.5'!M23),ROUND('Tabulka č. 5'!M23-'KN 2016 OV tab.5'!M23,2),"")</f>
        <v>0</v>
      </c>
      <c r="N23" s="83">
        <f>IF(ISNUMBER('Tabulka č. 5'!N23-'KN 2016 OV tab.5'!N23),ROUND('Tabulka č. 5'!N23-'KN 2016 OV tab.5'!N23,2),"")</f>
        <v>0</v>
      </c>
      <c r="O23" s="85">
        <f>IF(ISNUMBER('Tabulka č. 5'!O23-'KN 2016 OV tab.5'!O23),ROUND('Tabulka č. 5'!O23-'KN 2016 OV tab.5'!O23,2),"")</f>
        <v>0</v>
      </c>
      <c r="P23" s="48">
        <f t="shared" si="2"/>
        <v>-0.11642857142857142</v>
      </c>
    </row>
    <row r="24" spans="1:16" s="39" customFormat="1" x14ac:dyDescent="0.25">
      <c r="A24" s="42" t="s">
        <v>26</v>
      </c>
      <c r="B24" s="86">
        <f>IF(ISNUMBER('Tabulka č. 5'!B24-'KN 2016 OV tab.5'!B24),ROUND('Tabulka č. 5'!B24-'KN 2016 OV tab.5'!B24,0),"")</f>
        <v>2190</v>
      </c>
      <c r="C24" s="86">
        <f>IF(ISNUMBER('Tabulka č. 5'!C24-'KN 2016 OV tab.5'!C24),ROUND('Tabulka č. 5'!C24-'KN 2016 OV tab.5'!C24,0),"")</f>
        <v>1528</v>
      </c>
      <c r="D24" s="86">
        <f>IF(ISNUMBER('Tabulka č. 5'!D24-'KN 2016 OV tab.5'!D24),ROUND('Tabulka č. 5'!D24-'KN 2016 OV tab.5'!D24,0),"")</f>
        <v>2071</v>
      </c>
      <c r="E24" s="86">
        <f>IF(ISNUMBER('Tabulka č. 5'!E24-'KN 2016 OV tab.5'!E24),ROUND('Tabulka č. 5'!E24-'KN 2016 OV tab.5'!E24,0),"")</f>
        <v>2396</v>
      </c>
      <c r="F24" s="86">
        <f>IF(ISNUMBER('Tabulka č. 5'!F24-'KN 2016 OV tab.5'!F24),ROUND('Tabulka č. 5'!F24-'KN 2016 OV tab.5'!F24,0),"")</f>
        <v>1900</v>
      </c>
      <c r="G24" s="86">
        <f>IF(ISNUMBER('Tabulka č. 5'!G24-'KN 2016 OV tab.5'!G24),ROUND('Tabulka č. 5'!G24-'KN 2016 OV tab.5'!G24,0),"")</f>
        <v>1477</v>
      </c>
      <c r="H24" s="86">
        <f>IF(ISNUMBER('Tabulka č. 5'!H24-'KN 2016 OV tab.5'!H24),ROUND('Tabulka č. 5'!H24-'KN 2016 OV tab.5'!H24,0),"")</f>
        <v>2180</v>
      </c>
      <c r="I24" s="86">
        <f>IF(ISNUMBER('Tabulka č. 5'!I24-'KN 2016 OV tab.5'!I24),ROUND('Tabulka č. 5'!I24-'KN 2016 OV tab.5'!I24,0),"")</f>
        <v>1690</v>
      </c>
      <c r="J24" s="86">
        <f>IF(ISNUMBER('Tabulka č. 5'!J24-'KN 2016 OV tab.5'!J24),ROUND('Tabulka č. 5'!J24-'KN 2016 OV tab.5'!J24,0),"")</f>
        <v>1444</v>
      </c>
      <c r="K24" s="86">
        <f>IF(ISNUMBER('Tabulka č. 5'!K24-'KN 2016 OV tab.5'!K24),ROUND('Tabulka č. 5'!K24-'KN 2016 OV tab.5'!K24,0),"")</f>
        <v>1961</v>
      </c>
      <c r="L24" s="87">
        <f>IF(ISNUMBER('Tabulka č. 5'!L24-'KN 2016 OV tab.5'!L24),ROUND('Tabulka č. 5'!L24-'KN 2016 OV tab.5'!L24,0),"")</f>
        <v>1544</v>
      </c>
      <c r="M24" s="86">
        <f>IF(ISNUMBER('Tabulka č. 5'!M24-'KN 2016 OV tab.5'!M24),ROUND('Tabulka č. 5'!M24-'KN 2016 OV tab.5'!M24,0),"")</f>
        <v>2154</v>
      </c>
      <c r="N24" s="86">
        <f>IF(ISNUMBER('Tabulka č. 5'!N24-'KN 2016 OV tab.5'!N24),ROUND('Tabulka č. 5'!N24-'KN 2016 OV tab.5'!N24,0),"")</f>
        <v>2071</v>
      </c>
      <c r="O24" s="88">
        <f>IF(ISNUMBER('Tabulka č. 5'!O24-'KN 2016 OV tab.5'!O24),ROUND('Tabulka č. 5'!O24-'KN 2016 OV tab.5'!O24,0),"")</f>
        <v>2100</v>
      </c>
      <c r="P24" s="49">
        <f t="shared" si="2"/>
        <v>1907.5714285714287</v>
      </c>
    </row>
    <row r="25" spans="1:16" x14ac:dyDescent="0.25">
      <c r="A25" s="43" t="s">
        <v>27</v>
      </c>
      <c r="B25" s="83">
        <f>IF(ISNUMBER('Tabulka č. 5'!B25-'KN 2016 OV tab.5'!B25),ROUND('Tabulka č. 5'!B25-'KN 2016 OV tab.5'!B25,2),"")</f>
        <v>0</v>
      </c>
      <c r="C25" s="83">
        <f>IF(ISNUMBER('Tabulka č. 5'!C25-'KN 2016 OV tab.5'!C25),ROUND('Tabulka č. 5'!C25-'KN 2016 OV tab.5'!C25,2),"")</f>
        <v>0</v>
      </c>
      <c r="D25" s="83">
        <f>IF(ISNUMBER('Tabulka č. 5'!D25-'KN 2016 OV tab.5'!D25),ROUND('Tabulka č. 5'!D25-'KN 2016 OV tab.5'!D25,2),"")</f>
        <v>0</v>
      </c>
      <c r="E25" s="83">
        <f>IF(ISNUMBER('Tabulka č. 5'!E25-'KN 2016 OV tab.5'!E25),ROUND('Tabulka č. 5'!E25-'KN 2016 OV tab.5'!E25,2),"")</f>
        <v>0</v>
      </c>
      <c r="F25" s="83">
        <f>IF(ISNUMBER('Tabulka č. 5'!F25-'KN 2016 OV tab.5'!F25),ROUND('Tabulka č. 5'!F25-'KN 2016 OV tab.5'!F25,2),"")</f>
        <v>3.31</v>
      </c>
      <c r="G25" s="84">
        <f>IF(ISNUMBER('Tabulka č. 5'!G25-'KN 2016 OV tab.5'!G25),ROUND('Tabulka č. 5'!G25-'KN 2016 OV tab.5'!G25,2),"")</f>
        <v>0</v>
      </c>
      <c r="H25" s="83">
        <f>IF(ISNUMBER('Tabulka č. 5'!H25-'KN 2016 OV tab.5'!H25),ROUND('Tabulka č. 5'!H25-'KN 2016 OV tab.5'!H25,2),"")</f>
        <v>-0.41</v>
      </c>
      <c r="I25" s="83">
        <f>IF(ISNUMBER('Tabulka č. 5'!I25-'KN 2016 OV tab.5'!I25),ROUND('Tabulka č. 5'!I25-'KN 2016 OV tab.5'!I25,2),"")</f>
        <v>0</v>
      </c>
      <c r="J25" s="83">
        <f>IF(ISNUMBER('Tabulka č. 5'!J25-'KN 2016 OV tab.5'!J25),ROUND('Tabulka č. 5'!J25-'KN 2016 OV tab.5'!J25,2),"")</f>
        <v>0</v>
      </c>
      <c r="K25" s="83">
        <f>IF(ISNUMBER('Tabulka č. 5'!K25-'KN 2016 OV tab.5'!K25),ROUND('Tabulka č. 5'!K25-'KN 2016 OV tab.5'!K25,2),"")</f>
        <v>0</v>
      </c>
      <c r="L25" s="83">
        <f>IF(ISNUMBER('Tabulka č. 5'!L25-'KN 2016 OV tab.5'!L25),ROUND('Tabulka č. 5'!L25-'KN 2016 OV tab.5'!L25,2),"")</f>
        <v>0</v>
      </c>
      <c r="M25" s="83">
        <f>IF(ISNUMBER('Tabulka č. 5'!M25-'KN 2016 OV tab.5'!M25),ROUND('Tabulka č. 5'!M25-'KN 2016 OV tab.5'!M25,2),"")</f>
        <v>0</v>
      </c>
      <c r="N25" s="83">
        <f>IF(ISNUMBER('Tabulka č. 5'!N25-'KN 2016 OV tab.5'!N25),ROUND('Tabulka č. 5'!N25-'KN 2016 OV tab.5'!N25,2),"")</f>
        <v>0</v>
      </c>
      <c r="O25" s="85">
        <f>IF(ISNUMBER('Tabulka č. 5'!O25-'KN 2016 OV tab.5'!O25),ROUND('Tabulka č. 5'!O25-'KN 2016 OV tab.5'!O25,2),"")</f>
        <v>0</v>
      </c>
      <c r="P25" s="48">
        <f t="shared" si="2"/>
        <v>0.20714285714285713</v>
      </c>
    </row>
    <row r="26" spans="1:16" s="39" customFormat="1" ht="15.75" thickBot="1" x14ac:dyDescent="0.3">
      <c r="A26" s="44" t="s">
        <v>28</v>
      </c>
      <c r="B26" s="89">
        <f>IF(ISNUMBER('Tabulka č. 5'!B26-'KN 2016 OV tab.5'!B26),ROUND('Tabulka č. 5'!B26-'KN 2016 OV tab.5'!B26,0),"")</f>
        <v>1000</v>
      </c>
      <c r="C26" s="89">
        <f>IF(ISNUMBER('Tabulka č. 5'!C26-'KN 2016 OV tab.5'!C26),ROUND('Tabulka č. 5'!C26-'KN 2016 OV tab.5'!C26,0),"")</f>
        <v>1024</v>
      </c>
      <c r="D26" s="89">
        <f>IF(ISNUMBER('Tabulka č. 5'!D26-'KN 2016 OV tab.5'!D26),ROUND('Tabulka č. 5'!D26-'KN 2016 OV tab.5'!D26,0),"")</f>
        <v>777</v>
      </c>
      <c r="E26" s="89">
        <f>IF(ISNUMBER('Tabulka č. 5'!E26-'KN 2016 OV tab.5'!E26),ROUND('Tabulka č. 5'!E26-'KN 2016 OV tab.5'!E26,0),"")</f>
        <v>1232</v>
      </c>
      <c r="F26" s="89">
        <f>IF(ISNUMBER('Tabulka č. 5'!F26-'KN 2016 OV tab.5'!F26),ROUND('Tabulka č. 5'!F26-'KN 2016 OV tab.5'!F26,0),"")</f>
        <v>750</v>
      </c>
      <c r="G26" s="89">
        <f>IF(ISNUMBER('Tabulka č. 5'!G26-'KN 2016 OV tab.5'!G26),ROUND('Tabulka č. 5'!G26-'KN 2016 OV tab.5'!G26,0),"")</f>
        <v>754</v>
      </c>
      <c r="H26" s="89">
        <f>IF(ISNUMBER('Tabulka č. 5'!H26-'KN 2016 OV tab.5'!H26),ROUND('Tabulka č. 5'!H26-'KN 2016 OV tab.5'!H26,0),"")</f>
        <v>1460</v>
      </c>
      <c r="I26" s="89">
        <f>IF(ISNUMBER('Tabulka č. 5'!I26-'KN 2016 OV tab.5'!I26),ROUND('Tabulka č. 5'!I26-'KN 2016 OV tab.5'!I26,0),"")</f>
        <v>781</v>
      </c>
      <c r="J26" s="89">
        <f>IF(ISNUMBER('Tabulka č. 5'!J26-'KN 2016 OV tab.5'!J26),ROUND('Tabulka č. 5'!J26-'KN 2016 OV tab.5'!J26,0),"")</f>
        <v>695</v>
      </c>
      <c r="K26" s="89">
        <f>IF(ISNUMBER('Tabulka č. 5'!K26-'KN 2016 OV tab.5'!K26),ROUND('Tabulka č. 5'!K26-'KN 2016 OV tab.5'!K26,0),"")</f>
        <v>753</v>
      </c>
      <c r="L26" s="90">
        <f>IF(ISNUMBER('Tabulka č. 5'!L26-'KN 2016 OV tab.5'!L26),ROUND('Tabulka č. 5'!L26-'KN 2016 OV tab.5'!L26,0),"")</f>
        <v>688</v>
      </c>
      <c r="M26" s="89">
        <f>IF(ISNUMBER('Tabulka č. 5'!M26-'KN 2016 OV tab.5'!M26),ROUND('Tabulka č. 5'!M26-'KN 2016 OV tab.5'!M26,0),"")</f>
        <v>788</v>
      </c>
      <c r="N26" s="89">
        <f>IF(ISNUMBER('Tabulka č. 5'!N26-'KN 2016 OV tab.5'!N26),ROUND('Tabulka č. 5'!N26-'KN 2016 OV tab.5'!N26,0),"")</f>
        <v>799</v>
      </c>
      <c r="O26" s="91">
        <f>IF(ISNUMBER('Tabulka č. 5'!O26-'KN 2016 OV tab.5'!O26),ROUND('Tabulka č. 5'!O26-'KN 2016 OV tab.5'!O26,0),"")</f>
        <v>850</v>
      </c>
      <c r="P26" s="50">
        <f t="shared" si="2"/>
        <v>882.21428571428567</v>
      </c>
    </row>
    <row r="27" spans="1:16" s="41" customFormat="1" ht="19.5" thickBot="1" x14ac:dyDescent="0.35">
      <c r="A27" s="98" t="str">
        <f>'KN 2017'!A31</f>
        <v>23-56-H/01 Obráběč kovů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51</v>
      </c>
      <c r="B28" s="79">
        <f>IF(ISNUMBER('Tabulka č. 5'!B28-'KN 2016 OV tab.5'!B28),ROUND('Tabulka č. 5'!B28-'KN 2016 OV tab.5'!B28,0),"")</f>
        <v>1813</v>
      </c>
      <c r="C28" s="79">
        <f>IF(ISNUMBER('Tabulka č. 5'!C28-'KN 2016 OV tab.5'!C28),ROUND('Tabulka č. 5'!C28-'KN 2016 OV tab.5'!C28,0),"")</f>
        <v>1227</v>
      </c>
      <c r="D28" s="79">
        <f>IF(ISNUMBER('Tabulka č. 5'!D28-'KN 2016 OV tab.5'!D28),ROUND('Tabulka č. 5'!D28-'KN 2016 OV tab.5'!D28,0),"")</f>
        <v>1421</v>
      </c>
      <c r="E28" s="79">
        <f>IF(ISNUMBER('Tabulka č. 5'!E28-'KN 2016 OV tab.5'!E28),ROUND('Tabulka č. 5'!E28-'KN 2016 OV tab.5'!E28,0),"")</f>
        <v>1659</v>
      </c>
      <c r="F28" s="79">
        <f>IF(ISNUMBER('Tabulka č. 5'!F28-'KN 2016 OV tab.5'!F28),ROUND('Tabulka č. 5'!F28-'KN 2016 OV tab.5'!F28,0),"")</f>
        <v>4486</v>
      </c>
      <c r="G28" s="79">
        <f>IF(ISNUMBER('Tabulka č. 5'!G28-'KN 2016 OV tab.5'!G28),ROUND('Tabulka č. 5'!G28-'KN 2016 OV tab.5'!G28,0),"")</f>
        <v>1094</v>
      </c>
      <c r="H28" s="79">
        <f>IF(ISNUMBER('Tabulka č. 5'!H28-'KN 2016 OV tab.5'!H28),ROUND('Tabulka č. 5'!H28-'KN 2016 OV tab.5'!H28,0),"")</f>
        <v>2414</v>
      </c>
      <c r="I28" s="79">
        <f>IF(ISNUMBER('Tabulka č. 5'!I28-'KN 2016 OV tab.5'!I28),ROUND('Tabulka č. 5'!I28-'KN 2016 OV tab.5'!I28,0),"")</f>
        <v>1254</v>
      </c>
      <c r="J28" s="79">
        <f>IF(ISNUMBER('Tabulka č. 5'!J28-'KN 2016 OV tab.5'!J28),ROUND('Tabulka č. 5'!J28-'KN 2016 OV tab.5'!J28,0),"")</f>
        <v>1127</v>
      </c>
      <c r="K28" s="79">
        <f>IF(ISNUMBER('Tabulka č. 5'!K28-'KN 2016 OV tab.5'!K28),ROUND('Tabulka č. 5'!K28-'KN 2016 OV tab.5'!K28,0),"")</f>
        <v>1332</v>
      </c>
      <c r="L28" s="79">
        <f>IF(ISNUMBER('Tabulka č. 5'!L28-'KN 2016 OV tab.5'!L28),ROUND('Tabulka č. 5'!L28-'KN 2016 OV tab.5'!L28,0),"")</f>
        <v>989</v>
      </c>
      <c r="M28" s="79">
        <f>IF(ISNUMBER('Tabulka č. 5'!M28-'KN 2016 OV tab.5'!M28),ROUND('Tabulka č. 5'!M28-'KN 2016 OV tab.5'!M28,0),"")</f>
        <v>1435</v>
      </c>
      <c r="N28" s="79">
        <f>IF(ISNUMBER('Tabulka č. 5'!N28-'KN 2016 OV tab.5'!N28),ROUND('Tabulka č. 5'!N28-'KN 2016 OV tab.5'!N28,0),"")</f>
        <v>1616</v>
      </c>
      <c r="O28" s="80">
        <f>IF(ISNUMBER('Tabulka č. 5'!O28-'KN 2016 OV tab.5'!O28),ROUND('Tabulka č. 5'!O28-'KN 2016 OV tab.5'!O28,0),"")</f>
        <v>1538</v>
      </c>
      <c r="P28" s="46">
        <f>IF(ISNUMBER(AVERAGE(B28:O28)),AVERAGE(B28:O28),"")</f>
        <v>1671.7857142857142</v>
      </c>
    </row>
    <row r="29" spans="1:16" s="39" customFormat="1" x14ac:dyDescent="0.25">
      <c r="A29" s="42" t="s">
        <v>52</v>
      </c>
      <c r="B29" s="81">
        <f>IF(ISNUMBER('Tabulka č. 5'!B29-'KN 2016 OV tab.5'!B29),ROUND('Tabulka č. 5'!B29-'KN 2016 OV tab.5'!B29,0),"")</f>
        <v>0</v>
      </c>
      <c r="C29" s="81">
        <f>IF(ISNUMBER('Tabulka č. 5'!C29-'KN 2016 OV tab.5'!C29),ROUND('Tabulka č. 5'!C29-'KN 2016 OV tab.5'!C29,0),"")</f>
        <v>0</v>
      </c>
      <c r="D29" s="81" t="str">
        <f>IF(ISNUMBER('Tabulka č. 5'!D29-'KN 2016 OV tab.5'!D29),ROUND('Tabulka č. 5'!D29-'KN 2016 OV tab.5'!D29,0),"")</f>
        <v/>
      </c>
      <c r="E29" s="81">
        <f>IF(ISNUMBER('Tabulka č. 5'!E29-'KN 2016 OV tab.5'!E29),ROUND('Tabulka č. 5'!E29-'KN 2016 OV tab.5'!E29,0),"")</f>
        <v>0</v>
      </c>
      <c r="F29" s="81">
        <f>IF(ISNUMBER('Tabulka č. 5'!F29-'KN 2016 OV tab.5'!F29),ROUND('Tabulka č. 5'!F29-'KN 2016 OV tab.5'!F29,0),"")</f>
        <v>0</v>
      </c>
      <c r="G29" s="81">
        <f>IF(ISNUMBER('Tabulka č. 5'!G29-'KN 2016 OV tab.5'!G29),ROUND('Tabulka č. 5'!G29-'KN 2016 OV tab.5'!G29,0),"")</f>
        <v>86</v>
      </c>
      <c r="H29" s="81">
        <f>IF(ISNUMBER('Tabulka č. 5'!H29-'KN 2016 OV tab.5'!H29),ROUND('Tabulka č. 5'!H29-'KN 2016 OV tab.5'!H29,0),"")</f>
        <v>0</v>
      </c>
      <c r="I29" s="81">
        <f>IF(ISNUMBER('Tabulka č. 5'!I29-'KN 2016 OV tab.5'!I29),ROUND('Tabulka č. 5'!I29-'KN 2016 OV tab.5'!I29,0),"")</f>
        <v>1</v>
      </c>
      <c r="J29" s="81">
        <f>IF(ISNUMBER('Tabulka č. 5'!J29-'KN 2016 OV tab.5'!J29),ROUND('Tabulka č. 5'!J29-'KN 2016 OV tab.5'!J29,0),"")</f>
        <v>-10</v>
      </c>
      <c r="K29" s="81">
        <f>IF(ISNUMBER('Tabulka č. 5'!K29-'KN 2016 OV tab.5'!K29),ROUND('Tabulka č. 5'!K29-'KN 2016 OV tab.5'!K29,0),"")</f>
        <v>-2</v>
      </c>
      <c r="L29" s="81">
        <f>IF(ISNUMBER('Tabulka č. 5'!L29-'KN 2016 OV tab.5'!L29),ROUND('Tabulka č. 5'!L29-'KN 2016 OV tab.5'!L29,0),"")</f>
        <v>0</v>
      </c>
      <c r="M29" s="81">
        <f>IF(ISNUMBER('Tabulka č. 5'!M29-'KN 2016 OV tab.5'!M29),ROUND('Tabulka č. 5'!M29-'KN 2016 OV tab.5'!M29,0),"")</f>
        <v>0</v>
      </c>
      <c r="N29" s="81">
        <f>IF(ISNUMBER('Tabulka č. 5'!N29-'KN 2016 OV tab.5'!N29),ROUND('Tabulka č. 5'!N29-'KN 2016 OV tab.5'!N29,0),"")</f>
        <v>0</v>
      </c>
      <c r="O29" s="82">
        <f>IF(ISNUMBER('Tabulka č. 5'!O29-'KN 2016 OV tab.5'!O29),ROUND('Tabulka č. 5'!O29-'KN 2016 OV tab.5'!O29,0),"")</f>
        <v>0</v>
      </c>
      <c r="P29" s="47">
        <f t="shared" ref="P29:P33" si="3">IF(ISNUMBER(AVERAGE(B29:O29)),AVERAGE(B29:O29),"")</f>
        <v>5.7692307692307692</v>
      </c>
    </row>
    <row r="30" spans="1:16" x14ac:dyDescent="0.25">
      <c r="A30" s="43" t="s">
        <v>25</v>
      </c>
      <c r="B30" s="83">
        <f>IF(ISNUMBER('Tabulka č. 5'!B30-'KN 2016 OV tab.5'!B30),ROUND('Tabulka č. 5'!B30-'KN 2016 OV tab.5'!B30,2),"")</f>
        <v>0</v>
      </c>
      <c r="C30" s="83">
        <f>IF(ISNUMBER('Tabulka č. 5'!C30-'KN 2016 OV tab.5'!C30),ROUND('Tabulka č. 5'!C30-'KN 2016 OV tab.5'!C30,2),"")</f>
        <v>0.1</v>
      </c>
      <c r="D30" s="83">
        <f>IF(ISNUMBER('Tabulka č. 5'!D30-'KN 2016 OV tab.5'!D30),ROUND('Tabulka č. 5'!D30-'KN 2016 OV tab.5'!D30,2),"")</f>
        <v>0</v>
      </c>
      <c r="E30" s="83">
        <f>IF(ISNUMBER('Tabulka č. 5'!E30-'KN 2016 OV tab.5'!E30),ROUND('Tabulka č. 5'!E30-'KN 2016 OV tab.5'!E30,2),"")</f>
        <v>0</v>
      </c>
      <c r="F30" s="83">
        <f>IF(ISNUMBER('Tabulka č. 5'!F30-'KN 2016 OV tab.5'!F30),ROUND('Tabulka č. 5'!F30-'KN 2016 OV tab.5'!F30,2),"")</f>
        <v>-4.5599999999999996</v>
      </c>
      <c r="G30" s="84">
        <f>IF(ISNUMBER('Tabulka č. 5'!G30-'KN 2016 OV tab.5'!G30),ROUND('Tabulka č. 5'!G30-'KN 2016 OV tab.5'!G30,2),"")</f>
        <v>0</v>
      </c>
      <c r="H30" s="83">
        <f>IF(ISNUMBER('Tabulka č. 5'!H30-'KN 2016 OV tab.5'!H30),ROUND('Tabulka č. 5'!H30-'KN 2016 OV tab.5'!H30,2),"")</f>
        <v>-1.63</v>
      </c>
      <c r="I30" s="83">
        <f>IF(ISNUMBER('Tabulka č. 5'!I30-'KN 2016 OV tab.5'!I30),ROUND('Tabulka č. 5'!I30-'KN 2016 OV tab.5'!I30,2),"")</f>
        <v>0</v>
      </c>
      <c r="J30" s="83">
        <f>IF(ISNUMBER('Tabulka č. 5'!J30-'KN 2016 OV tab.5'!J30),ROUND('Tabulka č. 5'!J30-'KN 2016 OV tab.5'!J30,2),"")</f>
        <v>0</v>
      </c>
      <c r="K30" s="83">
        <f>IF(ISNUMBER('Tabulka č. 5'!K30-'KN 2016 OV tab.5'!K30),ROUND('Tabulka č. 5'!K30-'KN 2016 OV tab.5'!K30,2),"")</f>
        <v>0</v>
      </c>
      <c r="L30" s="83">
        <f>IF(ISNUMBER('Tabulka č. 5'!L30-'KN 2016 OV tab.5'!L30),ROUND('Tabulka č. 5'!L30-'KN 2016 OV tab.5'!L30,2),"")</f>
        <v>0</v>
      </c>
      <c r="M30" s="83">
        <f>IF(ISNUMBER('Tabulka č. 5'!M30-'KN 2016 OV tab.5'!M30),ROUND('Tabulka č. 5'!M30-'KN 2016 OV tab.5'!M30,2),"")</f>
        <v>0</v>
      </c>
      <c r="N30" s="83">
        <f>IF(ISNUMBER('Tabulka č. 5'!N30-'KN 2016 OV tab.5'!N30),ROUND('Tabulka č. 5'!N30-'KN 2016 OV tab.5'!N30,2),"")</f>
        <v>0</v>
      </c>
      <c r="O30" s="85">
        <f>IF(ISNUMBER('Tabulka č. 5'!O30-'KN 2016 OV tab.5'!O30),ROUND('Tabulka č. 5'!O30-'KN 2016 OV tab.5'!O30,2),"")</f>
        <v>0</v>
      </c>
      <c r="P30" s="48">
        <f t="shared" si="3"/>
        <v>-0.435</v>
      </c>
    </row>
    <row r="31" spans="1:16" s="39" customFormat="1" x14ac:dyDescent="0.25">
      <c r="A31" s="42" t="s">
        <v>26</v>
      </c>
      <c r="B31" s="86">
        <f>IF(ISNUMBER('Tabulka č. 5'!B31-'KN 2016 OV tab.5'!B31),ROUND('Tabulka č. 5'!B31-'KN 2016 OV tab.5'!B31,0),"")</f>
        <v>2190</v>
      </c>
      <c r="C31" s="86">
        <f>IF(ISNUMBER('Tabulka č. 5'!C31-'KN 2016 OV tab.5'!C31),ROUND('Tabulka č. 5'!C31-'KN 2016 OV tab.5'!C31,0),"")</f>
        <v>1528</v>
      </c>
      <c r="D31" s="86">
        <f>IF(ISNUMBER('Tabulka č. 5'!D31-'KN 2016 OV tab.5'!D31),ROUND('Tabulka č. 5'!D31-'KN 2016 OV tab.5'!D31,0),"")</f>
        <v>2071</v>
      </c>
      <c r="E31" s="86">
        <f>IF(ISNUMBER('Tabulka č. 5'!E31-'KN 2016 OV tab.5'!E31),ROUND('Tabulka č. 5'!E31-'KN 2016 OV tab.5'!E31,0),"")</f>
        <v>2396</v>
      </c>
      <c r="F31" s="86">
        <f>IF(ISNUMBER('Tabulka č. 5'!F31-'KN 2016 OV tab.5'!F31),ROUND('Tabulka č. 5'!F31-'KN 2016 OV tab.5'!F31,0),"")</f>
        <v>1900</v>
      </c>
      <c r="G31" s="86">
        <f>IF(ISNUMBER('Tabulka č. 5'!G31-'KN 2016 OV tab.5'!G31),ROUND('Tabulka č. 5'!G31-'KN 2016 OV tab.5'!G31,0),"")</f>
        <v>1477</v>
      </c>
      <c r="H31" s="86">
        <f>IF(ISNUMBER('Tabulka č. 5'!H31-'KN 2016 OV tab.5'!H31),ROUND('Tabulka č. 5'!H31-'KN 2016 OV tab.5'!H31,0),"")</f>
        <v>2180</v>
      </c>
      <c r="I31" s="86">
        <f>IF(ISNUMBER('Tabulka č. 5'!I31-'KN 2016 OV tab.5'!I31),ROUND('Tabulka č. 5'!I31-'KN 2016 OV tab.5'!I31,0),"")</f>
        <v>1690</v>
      </c>
      <c r="J31" s="86">
        <f>IF(ISNUMBER('Tabulka č. 5'!J31-'KN 2016 OV tab.5'!J31),ROUND('Tabulka č. 5'!J31-'KN 2016 OV tab.5'!J31,0),"")</f>
        <v>1444</v>
      </c>
      <c r="K31" s="86">
        <f>IF(ISNUMBER('Tabulka č. 5'!K31-'KN 2016 OV tab.5'!K31),ROUND('Tabulka č. 5'!K31-'KN 2016 OV tab.5'!K31,0),"")</f>
        <v>1961</v>
      </c>
      <c r="L31" s="87">
        <f>IF(ISNUMBER('Tabulka č. 5'!L31-'KN 2016 OV tab.5'!L31),ROUND('Tabulka č. 5'!L31-'KN 2016 OV tab.5'!L31,0),"")</f>
        <v>1544</v>
      </c>
      <c r="M31" s="86">
        <f>IF(ISNUMBER('Tabulka č. 5'!M31-'KN 2016 OV tab.5'!M31),ROUND('Tabulka č. 5'!M31-'KN 2016 OV tab.5'!M31,0),"")</f>
        <v>2154</v>
      </c>
      <c r="N31" s="86">
        <f>IF(ISNUMBER('Tabulka č. 5'!N31-'KN 2016 OV tab.5'!N31),ROUND('Tabulka č. 5'!N31-'KN 2016 OV tab.5'!N31,0),"")</f>
        <v>2071</v>
      </c>
      <c r="O31" s="88">
        <f>IF(ISNUMBER('Tabulka č. 5'!O31-'KN 2016 OV tab.5'!O31),ROUND('Tabulka č. 5'!O31-'KN 2016 OV tab.5'!O31,0),"")</f>
        <v>2100</v>
      </c>
      <c r="P31" s="49">
        <f t="shared" si="3"/>
        <v>1907.5714285714287</v>
      </c>
    </row>
    <row r="32" spans="1:16" x14ac:dyDescent="0.25">
      <c r="A32" s="43" t="s">
        <v>27</v>
      </c>
      <c r="B32" s="83">
        <f>IF(ISNUMBER('Tabulka č. 5'!B32-'KN 2016 OV tab.5'!B32),ROUND('Tabulka č. 5'!B32-'KN 2016 OV tab.5'!B32,2),"")</f>
        <v>0</v>
      </c>
      <c r="C32" s="83">
        <f>IF(ISNUMBER('Tabulka č. 5'!C32-'KN 2016 OV tab.5'!C32),ROUND('Tabulka č. 5'!C32-'KN 2016 OV tab.5'!C32,2),"")</f>
        <v>0</v>
      </c>
      <c r="D32" s="83">
        <f>IF(ISNUMBER('Tabulka č. 5'!D32-'KN 2016 OV tab.5'!D32),ROUND('Tabulka č. 5'!D32-'KN 2016 OV tab.5'!D32,2),"")</f>
        <v>0</v>
      </c>
      <c r="E32" s="83">
        <f>IF(ISNUMBER('Tabulka č. 5'!E32-'KN 2016 OV tab.5'!E32),ROUND('Tabulka č. 5'!E32-'KN 2016 OV tab.5'!E32,2),"")</f>
        <v>0</v>
      </c>
      <c r="F32" s="83">
        <f>IF(ISNUMBER('Tabulka č. 5'!F32-'KN 2016 OV tab.5'!F32),ROUND('Tabulka č. 5'!F32-'KN 2016 OV tab.5'!F32,2),"")</f>
        <v>4.29</v>
      </c>
      <c r="G32" s="84">
        <f>IF(ISNUMBER('Tabulka č. 5'!G32-'KN 2016 OV tab.5'!G32),ROUND('Tabulka č. 5'!G32-'KN 2016 OV tab.5'!G32,2),"")</f>
        <v>0</v>
      </c>
      <c r="H32" s="83">
        <f>IF(ISNUMBER('Tabulka č. 5'!H32-'KN 2016 OV tab.5'!H32),ROUND('Tabulka č. 5'!H32-'KN 2016 OV tab.5'!H32,2),"")</f>
        <v>-0.41</v>
      </c>
      <c r="I32" s="83">
        <f>IF(ISNUMBER('Tabulka č. 5'!I32-'KN 2016 OV tab.5'!I32),ROUND('Tabulka č. 5'!I32-'KN 2016 OV tab.5'!I32,2),"")</f>
        <v>0</v>
      </c>
      <c r="J32" s="83">
        <f>IF(ISNUMBER('Tabulka č. 5'!J32-'KN 2016 OV tab.5'!J32),ROUND('Tabulka č. 5'!J32-'KN 2016 OV tab.5'!J32,2),"")</f>
        <v>0</v>
      </c>
      <c r="K32" s="83">
        <f>IF(ISNUMBER('Tabulka č. 5'!K32-'KN 2016 OV tab.5'!K32),ROUND('Tabulka č. 5'!K32-'KN 2016 OV tab.5'!K32,2),"")</f>
        <v>0</v>
      </c>
      <c r="L32" s="83">
        <f>IF(ISNUMBER('Tabulka č. 5'!L32-'KN 2016 OV tab.5'!L32),ROUND('Tabulka č. 5'!L32-'KN 2016 OV tab.5'!L32,2),"")</f>
        <v>0</v>
      </c>
      <c r="M32" s="83">
        <f>IF(ISNUMBER('Tabulka č. 5'!M32-'KN 2016 OV tab.5'!M32),ROUND('Tabulka č. 5'!M32-'KN 2016 OV tab.5'!M32,2),"")</f>
        <v>0</v>
      </c>
      <c r="N32" s="83">
        <f>IF(ISNUMBER('Tabulka č. 5'!N32-'KN 2016 OV tab.5'!N32),ROUND('Tabulka č. 5'!N32-'KN 2016 OV tab.5'!N32,2),"")</f>
        <v>0</v>
      </c>
      <c r="O32" s="85">
        <f>IF(ISNUMBER('Tabulka č. 5'!O32-'KN 2016 OV tab.5'!O32),ROUND('Tabulka č. 5'!O32-'KN 2016 OV tab.5'!O32,2),"")</f>
        <v>0</v>
      </c>
      <c r="P32" s="48">
        <f t="shared" si="3"/>
        <v>0.27714285714285714</v>
      </c>
    </row>
    <row r="33" spans="1:16" s="39" customFormat="1" ht="15.75" thickBot="1" x14ac:dyDescent="0.3">
      <c r="A33" s="44" t="s">
        <v>28</v>
      </c>
      <c r="B33" s="89">
        <f>IF(ISNUMBER('Tabulka č. 5'!B33-'KN 2016 OV tab.5'!B33),ROUND('Tabulka č. 5'!B33-'KN 2016 OV tab.5'!B33,0),"")</f>
        <v>1000</v>
      </c>
      <c r="C33" s="89">
        <f>IF(ISNUMBER('Tabulka č. 5'!C33-'KN 2016 OV tab.5'!C33),ROUND('Tabulka č. 5'!C33-'KN 2016 OV tab.5'!C33,0),"")</f>
        <v>1024</v>
      </c>
      <c r="D33" s="89">
        <f>IF(ISNUMBER('Tabulka č. 5'!D33-'KN 2016 OV tab.5'!D33),ROUND('Tabulka č. 5'!D33-'KN 2016 OV tab.5'!D33,0),"")</f>
        <v>777</v>
      </c>
      <c r="E33" s="89">
        <f>IF(ISNUMBER('Tabulka č. 5'!E33-'KN 2016 OV tab.5'!E33),ROUND('Tabulka č. 5'!E33-'KN 2016 OV tab.5'!E33,0),"")</f>
        <v>1232</v>
      </c>
      <c r="F33" s="89">
        <f>IF(ISNUMBER('Tabulka č. 5'!F33-'KN 2016 OV tab.5'!F33),ROUND('Tabulka č. 5'!F33-'KN 2016 OV tab.5'!F33,0),"")</f>
        <v>750</v>
      </c>
      <c r="G33" s="89">
        <f>IF(ISNUMBER('Tabulka č. 5'!G33-'KN 2016 OV tab.5'!G33),ROUND('Tabulka č. 5'!G33-'KN 2016 OV tab.5'!G33,0),"")</f>
        <v>754</v>
      </c>
      <c r="H33" s="89">
        <f>IF(ISNUMBER('Tabulka č. 5'!H33-'KN 2016 OV tab.5'!H33),ROUND('Tabulka č. 5'!H33-'KN 2016 OV tab.5'!H33,0),"")</f>
        <v>1460</v>
      </c>
      <c r="I33" s="89">
        <f>IF(ISNUMBER('Tabulka č. 5'!I33-'KN 2016 OV tab.5'!I33),ROUND('Tabulka č. 5'!I33-'KN 2016 OV tab.5'!I33,0),"")</f>
        <v>781</v>
      </c>
      <c r="J33" s="89">
        <f>IF(ISNUMBER('Tabulka č. 5'!J33-'KN 2016 OV tab.5'!J33),ROUND('Tabulka č. 5'!J33-'KN 2016 OV tab.5'!J33,0),"")</f>
        <v>695</v>
      </c>
      <c r="K33" s="89">
        <f>IF(ISNUMBER('Tabulka č. 5'!K33-'KN 2016 OV tab.5'!K33),ROUND('Tabulka č. 5'!K33-'KN 2016 OV tab.5'!K33,0),"")</f>
        <v>753</v>
      </c>
      <c r="L33" s="90">
        <f>IF(ISNUMBER('Tabulka č. 5'!L33-'KN 2016 OV tab.5'!L33),ROUND('Tabulka č. 5'!L33-'KN 2016 OV tab.5'!L33,0),"")</f>
        <v>688</v>
      </c>
      <c r="M33" s="89">
        <f>IF(ISNUMBER('Tabulka č. 5'!M33-'KN 2016 OV tab.5'!M33),ROUND('Tabulka č. 5'!M33-'KN 2016 OV tab.5'!M33,0),"")</f>
        <v>788</v>
      </c>
      <c r="N33" s="89">
        <f>IF(ISNUMBER('Tabulka č. 5'!N33-'KN 2016 OV tab.5'!N33),ROUND('Tabulka č. 5'!N33-'KN 2016 OV tab.5'!N33,0),"")</f>
        <v>799</v>
      </c>
      <c r="O33" s="91">
        <f>IF(ISNUMBER('Tabulka č. 5'!O33-'KN 2016 OV tab.5'!O33),ROUND('Tabulka č. 5'!O33-'KN 2016 OV tab.5'!O33,0),"")</f>
        <v>850</v>
      </c>
      <c r="P33" s="50">
        <f t="shared" si="3"/>
        <v>882.21428571428567</v>
      </c>
    </row>
    <row r="34" spans="1:16" s="41" customFormat="1" ht="19.5" thickBot="1" x14ac:dyDescent="0.35">
      <c r="A34" s="98" t="str">
        <f>'KN 2017'!A32</f>
        <v>26-51-H/01 Elektrikář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51</v>
      </c>
      <c r="B35" s="79">
        <f>IF(ISNUMBER('Tabulka č. 5'!B35-'KN 2016 OV tab.5'!B35),ROUND('Tabulka č. 5'!B35-'KN 2016 OV tab.5'!B35,0),"")</f>
        <v>1756</v>
      </c>
      <c r="C35" s="79">
        <f>IF(ISNUMBER('Tabulka č. 5'!C35-'KN 2016 OV tab.5'!C35),ROUND('Tabulka č. 5'!C35-'KN 2016 OV tab.5'!C35,0),"")</f>
        <v>1325</v>
      </c>
      <c r="D35" s="79">
        <f>IF(ISNUMBER('Tabulka č. 5'!D35-'KN 2016 OV tab.5'!D35),ROUND('Tabulka č. 5'!D35-'KN 2016 OV tab.5'!D35,0),"")</f>
        <v>1687</v>
      </c>
      <c r="E35" s="79">
        <f>IF(ISNUMBER('Tabulka č. 5'!E35-'KN 2016 OV tab.5'!E35),ROUND('Tabulka č. 5'!E35-'KN 2016 OV tab.5'!E35,0),"")</f>
        <v>1814</v>
      </c>
      <c r="F35" s="79">
        <f>IF(ISNUMBER('Tabulka č. 5'!F35-'KN 2016 OV tab.5'!F35),ROUND('Tabulka č. 5'!F35-'KN 2016 OV tab.5'!F35,0),"")</f>
        <v>4012</v>
      </c>
      <c r="G35" s="79">
        <f>IF(ISNUMBER('Tabulka č. 5'!G35-'KN 2016 OV tab.5'!G35),ROUND('Tabulka č. 5'!G35-'KN 2016 OV tab.5'!G35,0),"")</f>
        <v>1167</v>
      </c>
      <c r="H35" s="79">
        <f>IF(ISNUMBER('Tabulka č. 5'!H35-'KN 2016 OV tab.5'!H35),ROUND('Tabulka č. 5'!H35-'KN 2016 OV tab.5'!H35,0),"")</f>
        <v>3579</v>
      </c>
      <c r="I35" s="79">
        <f>IF(ISNUMBER('Tabulka č. 5'!I35-'KN 2016 OV tab.5'!I35),ROUND('Tabulka č. 5'!I35-'KN 2016 OV tab.5'!I35,0),"")</f>
        <v>1401</v>
      </c>
      <c r="J35" s="79">
        <f>IF(ISNUMBER('Tabulka č. 5'!J35-'KN 2016 OV tab.5'!J35),ROUND('Tabulka č. 5'!J35-'KN 2016 OV tab.5'!J35,0),"")</f>
        <v>1271</v>
      </c>
      <c r="K35" s="79">
        <f>IF(ISNUMBER('Tabulka č. 5'!K35-'KN 2016 OV tab.5'!K35),ROUND('Tabulka č. 5'!K35-'KN 2016 OV tab.5'!K35,0),"")</f>
        <v>1553</v>
      </c>
      <c r="L35" s="79">
        <f>IF(ISNUMBER('Tabulka č. 5'!L35-'KN 2016 OV tab.5'!L35),ROUND('Tabulka č. 5'!L35-'KN 2016 OV tab.5'!L35,0),"")</f>
        <v>686</v>
      </c>
      <c r="M35" s="79">
        <f>IF(ISNUMBER('Tabulka č. 5'!M35-'KN 2016 OV tab.5'!M35),ROUND('Tabulka č. 5'!M35-'KN 2016 OV tab.5'!M35,0),"")</f>
        <v>1556</v>
      </c>
      <c r="N35" s="79">
        <f>IF(ISNUMBER('Tabulka č. 5'!N35-'KN 2016 OV tab.5'!N35),ROUND('Tabulka č. 5'!N35-'KN 2016 OV tab.5'!N35,0),"")</f>
        <v>2783</v>
      </c>
      <c r="O35" s="80">
        <f>IF(ISNUMBER('Tabulka č. 5'!O35-'KN 2016 OV tab.5'!O35),ROUND('Tabulka č. 5'!O35-'KN 2016 OV tab.5'!O35,0),"")</f>
        <v>1608</v>
      </c>
      <c r="P35" s="46">
        <f>IF(ISNUMBER(AVERAGE(B35:O35)),AVERAGE(B35:O35),"")</f>
        <v>1871.2857142857142</v>
      </c>
    </row>
    <row r="36" spans="1:16" s="39" customFormat="1" x14ac:dyDescent="0.25">
      <c r="A36" s="42" t="s">
        <v>52</v>
      </c>
      <c r="B36" s="81">
        <f>IF(ISNUMBER('Tabulka č. 5'!B36-'KN 2016 OV tab.5'!B36),ROUND('Tabulka č. 5'!B36-'KN 2016 OV tab.5'!B36,0),"")</f>
        <v>0</v>
      </c>
      <c r="C36" s="81">
        <f>IF(ISNUMBER('Tabulka č. 5'!C36-'KN 2016 OV tab.5'!C36),ROUND('Tabulka č. 5'!C36-'KN 2016 OV tab.5'!C36,0),"")</f>
        <v>0</v>
      </c>
      <c r="D36" s="81" t="str">
        <f>IF(ISNUMBER('Tabulka č. 5'!D36-'KN 2016 OV tab.5'!D36),ROUND('Tabulka č. 5'!D36-'KN 2016 OV tab.5'!D36,0),"")</f>
        <v/>
      </c>
      <c r="E36" s="81">
        <f>IF(ISNUMBER('Tabulka č. 5'!E36-'KN 2016 OV tab.5'!E36),ROUND('Tabulka č. 5'!E36-'KN 2016 OV tab.5'!E36,0),"")</f>
        <v>0</v>
      </c>
      <c r="F36" s="81">
        <f>IF(ISNUMBER('Tabulka č. 5'!F36-'KN 2016 OV tab.5'!F36),ROUND('Tabulka č. 5'!F36-'KN 2016 OV tab.5'!F36,0),"")</f>
        <v>0</v>
      </c>
      <c r="G36" s="81">
        <f>IF(ISNUMBER('Tabulka č. 5'!G36-'KN 2016 OV tab.5'!G36),ROUND('Tabulka č. 5'!G36-'KN 2016 OV tab.5'!G36,0),"")</f>
        <v>91</v>
      </c>
      <c r="H36" s="81">
        <f>IF(ISNUMBER('Tabulka č. 5'!H36-'KN 2016 OV tab.5'!H36),ROUND('Tabulka č. 5'!H36-'KN 2016 OV tab.5'!H36,0),"")</f>
        <v>0</v>
      </c>
      <c r="I36" s="81">
        <f>IF(ISNUMBER('Tabulka č. 5'!I36-'KN 2016 OV tab.5'!I36),ROUND('Tabulka č. 5'!I36-'KN 2016 OV tab.5'!I36,0),"")</f>
        <v>1</v>
      </c>
      <c r="J36" s="81">
        <f>IF(ISNUMBER('Tabulka č. 5'!J36-'KN 2016 OV tab.5'!J36),ROUND('Tabulka č. 5'!J36-'KN 2016 OV tab.5'!J36,0),"")</f>
        <v>-10</v>
      </c>
      <c r="K36" s="81">
        <f>IF(ISNUMBER('Tabulka č. 5'!K36-'KN 2016 OV tab.5'!K36),ROUND('Tabulka č. 5'!K36-'KN 2016 OV tab.5'!K36,0),"")</f>
        <v>-2</v>
      </c>
      <c r="L36" s="81">
        <f>IF(ISNUMBER('Tabulka č. 5'!L36-'KN 2016 OV tab.5'!L36),ROUND('Tabulka č. 5'!L36-'KN 2016 OV tab.5'!L36,0),"")</f>
        <v>0</v>
      </c>
      <c r="M36" s="81">
        <f>IF(ISNUMBER('Tabulka č. 5'!M36-'KN 2016 OV tab.5'!M36),ROUND('Tabulka č. 5'!M36-'KN 2016 OV tab.5'!M36,0),"")</f>
        <v>0</v>
      </c>
      <c r="N36" s="81">
        <f>IF(ISNUMBER('Tabulka č. 5'!N36-'KN 2016 OV tab.5'!N36),ROUND('Tabulka č. 5'!N36-'KN 2016 OV tab.5'!N36,0),"")</f>
        <v>0</v>
      </c>
      <c r="O36" s="82">
        <f>IF(ISNUMBER('Tabulka č. 5'!O36-'KN 2016 OV tab.5'!O36),ROUND('Tabulka č. 5'!O36-'KN 2016 OV tab.5'!O36,0),"")</f>
        <v>0</v>
      </c>
      <c r="P36" s="47">
        <f t="shared" ref="P36:P40" si="4">IF(ISNUMBER(AVERAGE(B36:O36)),AVERAGE(B36:O36),"")</f>
        <v>6.1538461538461542</v>
      </c>
    </row>
    <row r="37" spans="1:16" x14ac:dyDescent="0.25">
      <c r="A37" s="43" t="s">
        <v>25</v>
      </c>
      <c r="B37" s="83">
        <f>IF(ISNUMBER('Tabulka č. 5'!B37-'KN 2016 OV tab.5'!B37),ROUND('Tabulka č. 5'!B37-'KN 2016 OV tab.5'!B37,2),"")</f>
        <v>0</v>
      </c>
      <c r="C37" s="83">
        <f>IF(ISNUMBER('Tabulka č. 5'!C37-'KN 2016 OV tab.5'!C37),ROUND('Tabulka č. 5'!C37-'KN 2016 OV tab.5'!C37,2),"")</f>
        <v>0.09</v>
      </c>
      <c r="D37" s="83">
        <f>IF(ISNUMBER('Tabulka č. 5'!D37-'KN 2016 OV tab.5'!D37),ROUND('Tabulka č. 5'!D37-'KN 2016 OV tab.5'!D37,2),"")</f>
        <v>0</v>
      </c>
      <c r="E37" s="83">
        <f>IF(ISNUMBER('Tabulka č. 5'!E37-'KN 2016 OV tab.5'!E37),ROUND('Tabulka č. 5'!E37-'KN 2016 OV tab.5'!E37,2),"")</f>
        <v>0</v>
      </c>
      <c r="F37" s="83">
        <f>IF(ISNUMBER('Tabulka č. 5'!F37-'KN 2016 OV tab.5'!F37),ROUND('Tabulka č. 5'!F37-'KN 2016 OV tab.5'!F37,2),"")</f>
        <v>-3.57</v>
      </c>
      <c r="G37" s="84">
        <f>IF(ISNUMBER('Tabulka č. 5'!G37-'KN 2016 OV tab.5'!G37),ROUND('Tabulka č. 5'!G37-'KN 2016 OV tab.5'!G37,2),"")</f>
        <v>0</v>
      </c>
      <c r="H37" s="83">
        <f>IF(ISNUMBER('Tabulka č. 5'!H37-'KN 2016 OV tab.5'!H37),ROUND('Tabulka č. 5'!H37-'KN 2016 OV tab.5'!H37,2),"")</f>
        <v>-1.95</v>
      </c>
      <c r="I37" s="83">
        <f>IF(ISNUMBER('Tabulka č. 5'!I37-'KN 2016 OV tab.5'!I37),ROUND('Tabulka č. 5'!I37-'KN 2016 OV tab.5'!I37,2),"")</f>
        <v>0</v>
      </c>
      <c r="J37" s="83">
        <f>IF(ISNUMBER('Tabulka č. 5'!J37-'KN 2016 OV tab.5'!J37),ROUND('Tabulka č. 5'!J37-'KN 2016 OV tab.5'!J37,2),"")</f>
        <v>0</v>
      </c>
      <c r="K37" s="83">
        <f>IF(ISNUMBER('Tabulka č. 5'!K37-'KN 2016 OV tab.5'!K37),ROUND('Tabulka č. 5'!K37-'KN 2016 OV tab.5'!K37,2),"")</f>
        <v>0</v>
      </c>
      <c r="L37" s="83">
        <f>IF(ISNUMBER('Tabulka č. 5'!L37-'KN 2016 OV tab.5'!L37),ROUND('Tabulka č. 5'!L37-'KN 2016 OV tab.5'!L37,2),"")</f>
        <v>0.56000000000000005</v>
      </c>
      <c r="M37" s="83">
        <f>IF(ISNUMBER('Tabulka č. 5'!M37-'KN 2016 OV tab.5'!M37),ROUND('Tabulka č. 5'!M37-'KN 2016 OV tab.5'!M37,2),"")</f>
        <v>0</v>
      </c>
      <c r="N37" s="83">
        <f>IF(ISNUMBER('Tabulka č. 5'!N37-'KN 2016 OV tab.5'!N37),ROUND('Tabulka č. 5'!N37-'KN 2016 OV tab.5'!N37,2),"")</f>
        <v>-1</v>
      </c>
      <c r="O37" s="85">
        <f>IF(ISNUMBER('Tabulka č. 5'!O37-'KN 2016 OV tab.5'!O37),ROUND('Tabulka č. 5'!O37-'KN 2016 OV tab.5'!O37,2),"")</f>
        <v>0</v>
      </c>
      <c r="P37" s="48">
        <f t="shared" si="4"/>
        <v>-0.41928571428571421</v>
      </c>
    </row>
    <row r="38" spans="1:16" s="39" customFormat="1" x14ac:dyDescent="0.25">
      <c r="A38" s="42" t="s">
        <v>26</v>
      </c>
      <c r="B38" s="86">
        <f>IF(ISNUMBER('Tabulka č. 5'!B38-'KN 2016 OV tab.5'!B38),ROUND('Tabulka č. 5'!B38-'KN 2016 OV tab.5'!B38,0),"")</f>
        <v>2190</v>
      </c>
      <c r="C38" s="86">
        <f>IF(ISNUMBER('Tabulka č. 5'!C38-'KN 2016 OV tab.5'!C38),ROUND('Tabulka č. 5'!C38-'KN 2016 OV tab.5'!C38,0),"")</f>
        <v>1528</v>
      </c>
      <c r="D38" s="86">
        <f>IF(ISNUMBER('Tabulka č. 5'!D38-'KN 2016 OV tab.5'!D38),ROUND('Tabulka č. 5'!D38-'KN 2016 OV tab.5'!D38,0),"")</f>
        <v>2071</v>
      </c>
      <c r="E38" s="86">
        <f>IF(ISNUMBER('Tabulka č. 5'!E38-'KN 2016 OV tab.5'!E38),ROUND('Tabulka č. 5'!E38-'KN 2016 OV tab.5'!E38,0),"")</f>
        <v>2396</v>
      </c>
      <c r="F38" s="86">
        <f>IF(ISNUMBER('Tabulka č. 5'!F38-'KN 2016 OV tab.5'!F38),ROUND('Tabulka č. 5'!F38-'KN 2016 OV tab.5'!F38,0),"")</f>
        <v>1900</v>
      </c>
      <c r="G38" s="86">
        <f>IF(ISNUMBER('Tabulka č. 5'!G38-'KN 2016 OV tab.5'!G38),ROUND('Tabulka č. 5'!G38-'KN 2016 OV tab.5'!G38,0),"")</f>
        <v>1477</v>
      </c>
      <c r="H38" s="86">
        <f>IF(ISNUMBER('Tabulka č. 5'!H38-'KN 2016 OV tab.5'!H38),ROUND('Tabulka č. 5'!H38-'KN 2016 OV tab.5'!H38,0),"")</f>
        <v>2180</v>
      </c>
      <c r="I38" s="86">
        <f>IF(ISNUMBER('Tabulka č. 5'!I38-'KN 2016 OV tab.5'!I38),ROUND('Tabulka č. 5'!I38-'KN 2016 OV tab.5'!I38,0),"")</f>
        <v>1690</v>
      </c>
      <c r="J38" s="86">
        <f>IF(ISNUMBER('Tabulka č. 5'!J38-'KN 2016 OV tab.5'!J38),ROUND('Tabulka č. 5'!J38-'KN 2016 OV tab.5'!J38,0),"")</f>
        <v>1444</v>
      </c>
      <c r="K38" s="86">
        <f>IF(ISNUMBER('Tabulka č. 5'!K38-'KN 2016 OV tab.5'!K38),ROUND('Tabulka č. 5'!K38-'KN 2016 OV tab.5'!K38,0),"")</f>
        <v>1961</v>
      </c>
      <c r="L38" s="87">
        <f>IF(ISNUMBER('Tabulka č. 5'!L38-'KN 2016 OV tab.5'!L38),ROUND('Tabulka č. 5'!L38-'KN 2016 OV tab.5'!L38,0),"")</f>
        <v>1544</v>
      </c>
      <c r="M38" s="86">
        <f>IF(ISNUMBER('Tabulka č. 5'!M38-'KN 2016 OV tab.5'!M38),ROUND('Tabulka č. 5'!M38-'KN 2016 OV tab.5'!M38,0),"")</f>
        <v>2154</v>
      </c>
      <c r="N38" s="86">
        <f>IF(ISNUMBER('Tabulka č. 5'!N38-'KN 2016 OV tab.5'!N38),ROUND('Tabulka č. 5'!N38-'KN 2016 OV tab.5'!N38,0),"")</f>
        <v>2071</v>
      </c>
      <c r="O38" s="88">
        <f>IF(ISNUMBER('Tabulka č. 5'!O38-'KN 2016 OV tab.5'!O38),ROUND('Tabulka č. 5'!O38-'KN 2016 OV tab.5'!O38,0),"")</f>
        <v>2100</v>
      </c>
      <c r="P38" s="49">
        <f t="shared" si="4"/>
        <v>1907.5714285714287</v>
      </c>
    </row>
    <row r="39" spans="1:16" x14ac:dyDescent="0.25">
      <c r="A39" s="43" t="s">
        <v>27</v>
      </c>
      <c r="B39" s="83">
        <f>IF(ISNUMBER('Tabulka č. 5'!B39-'KN 2016 OV tab.5'!B39),ROUND('Tabulka č. 5'!B39-'KN 2016 OV tab.5'!B39,2),"")</f>
        <v>0</v>
      </c>
      <c r="C39" s="83">
        <f>IF(ISNUMBER('Tabulka č. 5'!C39-'KN 2016 OV tab.5'!C39),ROUND('Tabulka č. 5'!C39-'KN 2016 OV tab.5'!C39,2),"")</f>
        <v>0</v>
      </c>
      <c r="D39" s="83">
        <f>IF(ISNUMBER('Tabulka č. 5'!D39-'KN 2016 OV tab.5'!D39),ROUND('Tabulka č. 5'!D39-'KN 2016 OV tab.5'!D39,2),"")</f>
        <v>0</v>
      </c>
      <c r="E39" s="83">
        <f>IF(ISNUMBER('Tabulka č. 5'!E39-'KN 2016 OV tab.5'!E39),ROUND('Tabulka č. 5'!E39-'KN 2016 OV tab.5'!E39,2),"")</f>
        <v>0</v>
      </c>
      <c r="F39" s="83">
        <f>IF(ISNUMBER('Tabulka č. 5'!F39-'KN 2016 OV tab.5'!F39),ROUND('Tabulka č. 5'!F39-'KN 2016 OV tab.5'!F39,2),"")</f>
        <v>8.59</v>
      </c>
      <c r="G39" s="84">
        <f>IF(ISNUMBER('Tabulka č. 5'!G39-'KN 2016 OV tab.5'!G39),ROUND('Tabulka č. 5'!G39-'KN 2016 OV tab.5'!G39,2),"")</f>
        <v>0</v>
      </c>
      <c r="H39" s="83">
        <f>IF(ISNUMBER('Tabulka č. 5'!H39-'KN 2016 OV tab.5'!H39),ROUND('Tabulka č. 5'!H39-'KN 2016 OV tab.5'!H39,2),"")</f>
        <v>-0.41</v>
      </c>
      <c r="I39" s="83">
        <f>IF(ISNUMBER('Tabulka č. 5'!I39-'KN 2016 OV tab.5'!I39),ROUND('Tabulka č. 5'!I39-'KN 2016 OV tab.5'!I39,2),"")</f>
        <v>0</v>
      </c>
      <c r="J39" s="83">
        <f>IF(ISNUMBER('Tabulka č. 5'!J39-'KN 2016 OV tab.5'!J39),ROUND('Tabulka č. 5'!J39-'KN 2016 OV tab.5'!J39,2),"")</f>
        <v>0</v>
      </c>
      <c r="K39" s="83">
        <f>IF(ISNUMBER('Tabulka č. 5'!K39-'KN 2016 OV tab.5'!K39),ROUND('Tabulka č. 5'!K39-'KN 2016 OV tab.5'!K39,2),"")</f>
        <v>0</v>
      </c>
      <c r="L39" s="83">
        <f>IF(ISNUMBER('Tabulka č. 5'!L39-'KN 2016 OV tab.5'!L39),ROUND('Tabulka č. 5'!L39-'KN 2016 OV tab.5'!L39,2),"")</f>
        <v>0</v>
      </c>
      <c r="M39" s="83">
        <f>IF(ISNUMBER('Tabulka č. 5'!M39-'KN 2016 OV tab.5'!M39),ROUND('Tabulka č. 5'!M39-'KN 2016 OV tab.5'!M39,2),"")</f>
        <v>0</v>
      </c>
      <c r="N39" s="83">
        <f>IF(ISNUMBER('Tabulka č. 5'!N39-'KN 2016 OV tab.5'!N39),ROUND('Tabulka č. 5'!N39-'KN 2016 OV tab.5'!N39,2),"")</f>
        <v>0</v>
      </c>
      <c r="O39" s="85">
        <f>IF(ISNUMBER('Tabulka č. 5'!O39-'KN 2016 OV tab.5'!O39),ROUND('Tabulka č. 5'!O39-'KN 2016 OV tab.5'!O39,2),"")</f>
        <v>0</v>
      </c>
      <c r="P39" s="48">
        <f t="shared" si="4"/>
        <v>0.5842857142857143</v>
      </c>
    </row>
    <row r="40" spans="1:16" s="39" customFormat="1" ht="15.75" thickBot="1" x14ac:dyDescent="0.3">
      <c r="A40" s="44" t="s">
        <v>28</v>
      </c>
      <c r="B40" s="89">
        <f>IF(ISNUMBER('Tabulka č. 5'!B40-'KN 2016 OV tab.5'!B40),ROUND('Tabulka č. 5'!B40-'KN 2016 OV tab.5'!B40,0),"")</f>
        <v>1000</v>
      </c>
      <c r="C40" s="89">
        <f>IF(ISNUMBER('Tabulka č. 5'!C40-'KN 2016 OV tab.5'!C40),ROUND('Tabulka č. 5'!C40-'KN 2016 OV tab.5'!C40,0),"")</f>
        <v>1024</v>
      </c>
      <c r="D40" s="89">
        <f>IF(ISNUMBER('Tabulka č. 5'!D40-'KN 2016 OV tab.5'!D40),ROUND('Tabulka č. 5'!D40-'KN 2016 OV tab.5'!D40,0),"")</f>
        <v>777</v>
      </c>
      <c r="E40" s="89">
        <f>IF(ISNUMBER('Tabulka č. 5'!E40-'KN 2016 OV tab.5'!E40),ROUND('Tabulka č. 5'!E40-'KN 2016 OV tab.5'!E40,0),"")</f>
        <v>1232</v>
      </c>
      <c r="F40" s="89">
        <f>IF(ISNUMBER('Tabulka č. 5'!F40-'KN 2016 OV tab.5'!F40),ROUND('Tabulka č. 5'!F40-'KN 2016 OV tab.5'!F40,0),"")</f>
        <v>750</v>
      </c>
      <c r="G40" s="89">
        <f>IF(ISNUMBER('Tabulka č. 5'!G40-'KN 2016 OV tab.5'!G40),ROUND('Tabulka č. 5'!G40-'KN 2016 OV tab.5'!G40,0),"")</f>
        <v>754</v>
      </c>
      <c r="H40" s="89">
        <f>IF(ISNUMBER('Tabulka č. 5'!H40-'KN 2016 OV tab.5'!H40),ROUND('Tabulka č. 5'!H40-'KN 2016 OV tab.5'!H40,0),"")</f>
        <v>1460</v>
      </c>
      <c r="I40" s="89">
        <f>IF(ISNUMBER('Tabulka č. 5'!I40-'KN 2016 OV tab.5'!I40),ROUND('Tabulka č. 5'!I40-'KN 2016 OV tab.5'!I40,0),"")</f>
        <v>781</v>
      </c>
      <c r="J40" s="89">
        <f>IF(ISNUMBER('Tabulka č. 5'!J40-'KN 2016 OV tab.5'!J40),ROUND('Tabulka č. 5'!J40-'KN 2016 OV tab.5'!J40,0),"")</f>
        <v>695</v>
      </c>
      <c r="K40" s="89">
        <f>IF(ISNUMBER('Tabulka č. 5'!K40-'KN 2016 OV tab.5'!K40),ROUND('Tabulka č. 5'!K40-'KN 2016 OV tab.5'!K40,0),"")</f>
        <v>753</v>
      </c>
      <c r="L40" s="90">
        <f>IF(ISNUMBER('Tabulka č. 5'!L40-'KN 2016 OV tab.5'!L40),ROUND('Tabulka č. 5'!L40-'KN 2016 OV tab.5'!L40,0),"")</f>
        <v>688</v>
      </c>
      <c r="M40" s="89">
        <f>IF(ISNUMBER('Tabulka č. 5'!M40-'KN 2016 OV tab.5'!M40),ROUND('Tabulka č. 5'!M40-'KN 2016 OV tab.5'!M40,0),"")</f>
        <v>788</v>
      </c>
      <c r="N40" s="89">
        <f>IF(ISNUMBER('Tabulka č. 5'!N40-'KN 2016 OV tab.5'!N40),ROUND('Tabulka č. 5'!N40-'KN 2016 OV tab.5'!N40,0),"")</f>
        <v>799</v>
      </c>
      <c r="O40" s="91">
        <f>IF(ISNUMBER('Tabulka č. 5'!O40-'KN 2016 OV tab.5'!O40),ROUND('Tabulka č. 5'!O40-'KN 2016 OV tab.5'!O40,0),"")</f>
        <v>850</v>
      </c>
      <c r="P40" s="50">
        <f t="shared" si="4"/>
        <v>882.21428571428567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M39" sqref="M39"/>
    </sheetView>
  </sheetViews>
  <sheetFormatPr defaultRowHeight="15" x14ac:dyDescent="0.25"/>
  <cols>
    <col min="1" max="1" width="18.42578125" style="45" customWidth="1"/>
    <col min="2" max="15" width="7.140625" style="1" customWidth="1"/>
    <col min="16" max="16" width="7.5703125" style="1" customWidth="1"/>
    <col min="17" max="16384" width="9.140625" style="1"/>
  </cols>
  <sheetData>
    <row r="1" spans="1:31" ht="21" x14ac:dyDescent="0.35">
      <c r="A1" s="96" t="str">
        <f>'Tabulka č. 7'!A1:P1</f>
        <v>Porovnání krajských normativů a ukazatelů pro stanovení krajských normativů v letech 2016 a 2017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8" t="str">
        <f>'Tabulka č. 7'!A4</f>
        <v>změna roku 2017 oproti roku 2016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tr">
        <f>'KN 2017'!A33</f>
        <v>66-51-H/01 Prodavač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51</v>
      </c>
      <c r="B7" s="79">
        <f>IF(ISNUMBER('Tabulka č. 6'!B7-'KN 2016 OV tab.6'!B7),ROUND('Tabulka č. 6'!B7-'KN 2016 OV tab.6'!B7,0),"")</f>
        <v>1580</v>
      </c>
      <c r="C7" s="79">
        <f>IF(ISNUMBER('Tabulka č. 6'!C7-'KN 2016 OV tab.6'!C7),ROUND('Tabulka č. 6'!C7-'KN 2016 OV tab.6'!C7,0),"")</f>
        <v>1010</v>
      </c>
      <c r="D7" s="79">
        <f>IF(ISNUMBER('Tabulka č. 6'!D7-'KN 2016 OV tab.6'!D7),ROUND('Tabulka č. 6'!D7-'KN 2016 OV tab.6'!D7,0),"")</f>
        <v>1351</v>
      </c>
      <c r="E7" s="79">
        <f>IF(ISNUMBER('Tabulka č. 6'!E7-'KN 2016 OV tab.6'!E7),ROUND('Tabulka č. 6'!E7-'KN 2016 OV tab.6'!E7,0),"")</f>
        <v>1478</v>
      </c>
      <c r="F7" s="79">
        <f>IF(ISNUMBER('Tabulka č. 6'!F7-'KN 2016 OV tab.6'!F7),ROUND('Tabulka č. 6'!F7-'KN 2016 OV tab.6'!F7,0),"")</f>
        <v>16819</v>
      </c>
      <c r="G7" s="79">
        <f>IF(ISNUMBER('Tabulka č. 6'!G7-'KN 2016 OV tab.6'!G7),ROUND('Tabulka č. 6'!G7-'KN 2016 OV tab.6'!G7,0),"")</f>
        <v>1000</v>
      </c>
      <c r="H7" s="79">
        <f>IF(ISNUMBER('Tabulka č. 6'!H7-'KN 2016 OV tab.6'!H7),ROUND('Tabulka č. 6'!H7-'KN 2016 OV tab.6'!H7,0),"")</f>
        <v>5093</v>
      </c>
      <c r="I7" s="79">
        <f>IF(ISNUMBER('Tabulka č. 6'!I7-'KN 2016 OV tab.6'!I7),ROUND('Tabulka č. 6'!I7-'KN 2016 OV tab.6'!I7,0),"")</f>
        <v>1101</v>
      </c>
      <c r="J7" s="79">
        <f>IF(ISNUMBER('Tabulka č. 6'!J7-'KN 2016 OV tab.6'!J7),ROUND('Tabulka č. 6'!J7-'KN 2016 OV tab.6'!J7,0),"")</f>
        <v>1044</v>
      </c>
      <c r="K7" s="79">
        <f>IF(ISNUMBER('Tabulka č. 6'!K7-'KN 2016 OV tab.6'!K7),ROUND('Tabulka č. 6'!K7-'KN 2016 OV tab.6'!K7,0),"")</f>
        <v>1260</v>
      </c>
      <c r="L7" s="79">
        <f>IF(ISNUMBER('Tabulka č. 6'!L7-'KN 2016 OV tab.6'!L7),ROUND('Tabulka č. 6'!L7-'KN 2016 OV tab.6'!L7,0),"")</f>
        <v>1171</v>
      </c>
      <c r="M7" s="79">
        <f>IF(ISNUMBER('Tabulka č. 6'!M7-'KN 2016 OV tab.6'!M7),ROUND('Tabulka č. 6'!M7-'KN 2016 OV tab.6'!M7,0),"")</f>
        <v>1317</v>
      </c>
      <c r="N7" s="79">
        <f>IF(ISNUMBER('Tabulka č. 6'!N7-'KN 2016 OV tab.6'!N7),ROUND('Tabulka č. 6'!N7-'KN 2016 OV tab.6'!N7,0),"")</f>
        <v>3302</v>
      </c>
      <c r="O7" s="80">
        <f>IF(ISNUMBER('Tabulka č. 6'!O7-'KN 2016 OV tab.6'!O7),ROUND('Tabulka č. 6'!O7-'KN 2016 OV tab.6'!O7,0),"")</f>
        <v>1343</v>
      </c>
      <c r="P7" s="46">
        <f>IF(ISNUMBER(AVERAGE(B7:O7)),AVERAGE(B7:O7),"")</f>
        <v>2776.3571428571427</v>
      </c>
    </row>
    <row r="8" spans="1:31" s="39" customFormat="1" x14ac:dyDescent="0.25">
      <c r="A8" s="42" t="s">
        <v>52</v>
      </c>
      <c r="B8" s="81">
        <f>IF(ISNUMBER('Tabulka č. 6'!B8-'KN 2016 OV tab.6'!B8),ROUND('Tabulka č. 6'!B8-'KN 2016 OV tab.6'!B8,0),"")</f>
        <v>0</v>
      </c>
      <c r="C8" s="81">
        <f>IF(ISNUMBER('Tabulka č. 6'!C8-'KN 2016 OV tab.6'!C8),ROUND('Tabulka č. 6'!C8-'KN 2016 OV tab.6'!C8,0),"")</f>
        <v>0</v>
      </c>
      <c r="D8" s="81" t="str">
        <f>IF(ISNUMBER('Tabulka č. 6'!D8-'KN 2016 OV tab.6'!D8),ROUND('Tabulka č. 6'!D8-'KN 2016 OV tab.6'!D8,0),"")</f>
        <v/>
      </c>
      <c r="E8" s="81">
        <f>IF(ISNUMBER('Tabulka č. 6'!E8-'KN 2016 OV tab.6'!E8),ROUND('Tabulka č. 6'!E8-'KN 2016 OV tab.6'!E8,0),"")</f>
        <v>0</v>
      </c>
      <c r="F8" s="81">
        <f>IF(ISNUMBER('Tabulka č. 6'!F8-'KN 2016 OV tab.6'!F8),ROUND('Tabulka č. 6'!F8-'KN 2016 OV tab.6'!F8,0),"")</f>
        <v>0</v>
      </c>
      <c r="G8" s="81">
        <f>IF(ISNUMBER('Tabulka č. 6'!G8-'KN 2016 OV tab.6'!G8),ROUND('Tabulka č. 6'!G8-'KN 2016 OV tab.6'!G8,0),"")</f>
        <v>77</v>
      </c>
      <c r="H8" s="81">
        <f>IF(ISNUMBER('Tabulka č. 6'!H8-'KN 2016 OV tab.6'!H8),ROUND('Tabulka č. 6'!H8-'KN 2016 OV tab.6'!H8,0),"")</f>
        <v>0</v>
      </c>
      <c r="I8" s="81">
        <f>IF(ISNUMBER('Tabulka č. 6'!I8-'KN 2016 OV tab.6'!I8),ROUND('Tabulka č. 6'!I8-'KN 2016 OV tab.6'!I8,0),"")</f>
        <v>1</v>
      </c>
      <c r="J8" s="81">
        <f>IF(ISNUMBER('Tabulka č. 6'!J8-'KN 2016 OV tab.6'!J8),ROUND('Tabulka č. 6'!J8-'KN 2016 OV tab.6'!J8,0),"")</f>
        <v>-8</v>
      </c>
      <c r="K8" s="81">
        <f>IF(ISNUMBER('Tabulka č. 6'!K8-'KN 2016 OV tab.6'!K8),ROUND('Tabulka č. 6'!K8-'KN 2016 OV tab.6'!K8,0),"")</f>
        <v>-2</v>
      </c>
      <c r="L8" s="81">
        <f>IF(ISNUMBER('Tabulka č. 6'!L8-'KN 2016 OV tab.6'!L8),ROUND('Tabulka č. 6'!L8-'KN 2016 OV tab.6'!L8,0),"")</f>
        <v>0</v>
      </c>
      <c r="M8" s="81">
        <f>IF(ISNUMBER('Tabulka č. 6'!M8-'KN 2016 OV tab.6'!M8),ROUND('Tabulka č. 6'!M8-'KN 2016 OV tab.6'!M8,0),"")</f>
        <v>0</v>
      </c>
      <c r="N8" s="81">
        <f>IF(ISNUMBER('Tabulka č. 6'!N8-'KN 2016 OV tab.6'!N8),ROUND('Tabulka č. 6'!N8-'KN 2016 OV tab.6'!N8,0),"")</f>
        <v>0</v>
      </c>
      <c r="O8" s="82">
        <f>IF(ISNUMBER('Tabulka č. 6'!O8-'KN 2016 OV tab.6'!O8),ROUND('Tabulka č. 6'!O8-'KN 2016 OV tab.6'!O8,0),"")</f>
        <v>0</v>
      </c>
      <c r="P8" s="47">
        <f t="shared" ref="P8:P12" si="0">IF(ISNUMBER(AVERAGE(B8:O8)),AVERAGE(B8:O8),"")</f>
        <v>5.2307692307692308</v>
      </c>
    </row>
    <row r="9" spans="1:31" x14ac:dyDescent="0.25">
      <c r="A9" s="43" t="s">
        <v>25</v>
      </c>
      <c r="B9" s="83">
        <f>IF(ISNUMBER('Tabulka č. 6'!B9-'KN 2016 OV tab.6'!B9),ROUND('Tabulka č. 6'!B9-'KN 2016 OV tab.6'!B9,2),"")</f>
        <v>0</v>
      </c>
      <c r="C9" s="83">
        <f>IF(ISNUMBER('Tabulka č. 6'!C9-'KN 2016 OV tab.6'!C9),ROUND('Tabulka č. 6'!C9-'KN 2016 OV tab.6'!C9,2),"")</f>
        <v>0.11</v>
      </c>
      <c r="D9" s="83">
        <f>IF(ISNUMBER('Tabulka č. 6'!D9-'KN 2016 OV tab.6'!D9),ROUND('Tabulka č. 6'!D9-'KN 2016 OV tab.6'!D9,2),"")</f>
        <v>0</v>
      </c>
      <c r="E9" s="83">
        <f>IF(ISNUMBER('Tabulka č. 6'!E9-'KN 2016 OV tab.6'!E9),ROUND('Tabulka č. 6'!E9-'KN 2016 OV tab.6'!E9,2),"")</f>
        <v>0</v>
      </c>
      <c r="F9" s="83">
        <f>IF(ISNUMBER('Tabulka č. 6'!F9-'KN 2016 OV tab.6'!F9),ROUND('Tabulka č. 6'!F9-'KN 2016 OV tab.6'!F9,2),"")</f>
        <v>-13.4</v>
      </c>
      <c r="G9" s="84">
        <f>IF(ISNUMBER('Tabulka č. 6'!G9-'KN 2016 OV tab.6'!G9),ROUND('Tabulka č. 6'!G9-'KN 2016 OV tab.6'!G9,2),"")</f>
        <v>0</v>
      </c>
      <c r="H9" s="83">
        <f>IF(ISNUMBER('Tabulka č. 6'!H9-'KN 2016 OV tab.6'!H9),ROUND('Tabulka č. 6'!H9-'KN 2016 OV tab.6'!H9,2),"")</f>
        <v>-4.8499999999999996</v>
      </c>
      <c r="I9" s="83">
        <f>IF(ISNUMBER('Tabulka č. 6'!I9-'KN 2016 OV tab.6'!I9),ROUND('Tabulka č. 6'!I9-'KN 2016 OV tab.6'!I9,2),"")</f>
        <v>0</v>
      </c>
      <c r="J9" s="83">
        <f>IF(ISNUMBER('Tabulka č. 6'!J9-'KN 2016 OV tab.6'!J9),ROUND('Tabulka č. 6'!J9-'KN 2016 OV tab.6'!J9,2),"")</f>
        <v>0</v>
      </c>
      <c r="K9" s="83">
        <f>IF(ISNUMBER('Tabulka č. 6'!K9-'KN 2016 OV tab.6'!K9),ROUND('Tabulka č. 6'!K9-'KN 2016 OV tab.6'!K9,2),"")</f>
        <v>0</v>
      </c>
      <c r="L9" s="83">
        <f>IF(ISNUMBER('Tabulka č. 6'!L9-'KN 2016 OV tab.6'!L9),ROUND('Tabulka č. 6'!L9-'KN 2016 OV tab.6'!L9,2),"")</f>
        <v>-0.28000000000000003</v>
      </c>
      <c r="M9" s="83">
        <f>IF(ISNUMBER('Tabulka č. 6'!M9-'KN 2016 OV tab.6'!M9),ROUND('Tabulka č. 6'!M9-'KN 2016 OV tab.6'!M9,2),"")</f>
        <v>0</v>
      </c>
      <c r="N9" s="83">
        <f>IF(ISNUMBER('Tabulka č. 6'!N9-'KN 2016 OV tab.6'!N9),ROUND('Tabulka č. 6'!N9-'KN 2016 OV tab.6'!N9,2),"")</f>
        <v>0</v>
      </c>
      <c r="O9" s="85">
        <f>IF(ISNUMBER('Tabulka č. 6'!O9-'KN 2016 OV tab.6'!O9),ROUND('Tabulka č. 6'!O9-'KN 2016 OV tab.6'!O9,2),"")</f>
        <v>0</v>
      </c>
      <c r="P9" s="48">
        <f t="shared" si="0"/>
        <v>-1.3157142857142858</v>
      </c>
    </row>
    <row r="10" spans="1:31" s="39" customFormat="1" x14ac:dyDescent="0.25">
      <c r="A10" s="42" t="s">
        <v>26</v>
      </c>
      <c r="B10" s="86">
        <f>IF(ISNUMBER('Tabulka č. 6'!B10-'KN 2016 OV tab.6'!B10),ROUND('Tabulka č. 6'!B10-'KN 2016 OV tab.6'!B10,0),"")</f>
        <v>2190</v>
      </c>
      <c r="C10" s="86">
        <f>IF(ISNUMBER('Tabulka č. 6'!C10-'KN 2016 OV tab.6'!C10),ROUND('Tabulka č. 6'!C10-'KN 2016 OV tab.6'!C10,0),"")</f>
        <v>1528</v>
      </c>
      <c r="D10" s="86">
        <f>IF(ISNUMBER('Tabulka č. 6'!D10-'KN 2016 OV tab.6'!D10),ROUND('Tabulka č. 6'!D10-'KN 2016 OV tab.6'!D10,0),"")</f>
        <v>2071</v>
      </c>
      <c r="E10" s="86">
        <f>IF(ISNUMBER('Tabulka č. 6'!E10-'KN 2016 OV tab.6'!E10),ROUND('Tabulka č. 6'!E10-'KN 2016 OV tab.6'!E10,0),"")</f>
        <v>2396</v>
      </c>
      <c r="F10" s="86">
        <f>IF(ISNUMBER('Tabulka č. 6'!F10-'KN 2016 OV tab.6'!F10),ROUND('Tabulka č. 6'!F10-'KN 2016 OV tab.6'!F10,0),"")</f>
        <v>1900</v>
      </c>
      <c r="G10" s="86">
        <f>IF(ISNUMBER('Tabulka č. 6'!G10-'KN 2016 OV tab.6'!G10),ROUND('Tabulka č. 6'!G10-'KN 2016 OV tab.6'!G10,0),"")</f>
        <v>1477</v>
      </c>
      <c r="H10" s="86">
        <f>IF(ISNUMBER('Tabulka č. 6'!H10-'KN 2016 OV tab.6'!H10),ROUND('Tabulka č. 6'!H10-'KN 2016 OV tab.6'!H10,0),"")</f>
        <v>2180</v>
      </c>
      <c r="I10" s="86">
        <f>IF(ISNUMBER('Tabulka č. 6'!I10-'KN 2016 OV tab.6'!I10),ROUND('Tabulka č. 6'!I10-'KN 2016 OV tab.6'!I10,0),"")</f>
        <v>1690</v>
      </c>
      <c r="J10" s="86">
        <f>IF(ISNUMBER('Tabulka č. 6'!J10-'KN 2016 OV tab.6'!J10),ROUND('Tabulka č. 6'!J10-'KN 2016 OV tab.6'!J10,0),"")</f>
        <v>1444</v>
      </c>
      <c r="K10" s="86">
        <f>IF(ISNUMBER('Tabulka č. 6'!K10-'KN 2016 OV tab.6'!K10),ROUND('Tabulka č. 6'!K10-'KN 2016 OV tab.6'!K10,0),"")</f>
        <v>1961</v>
      </c>
      <c r="L10" s="87">
        <f>IF(ISNUMBER('Tabulka č. 6'!L10-'KN 2016 OV tab.6'!L10),ROUND('Tabulka č. 6'!L10-'KN 2016 OV tab.6'!L10,0),"")</f>
        <v>1544</v>
      </c>
      <c r="M10" s="86">
        <f>IF(ISNUMBER('Tabulka č. 6'!M10-'KN 2016 OV tab.6'!M10),ROUND('Tabulka č. 6'!M10-'KN 2016 OV tab.6'!M10,0),"")</f>
        <v>2154</v>
      </c>
      <c r="N10" s="86">
        <f>IF(ISNUMBER('Tabulka č. 6'!N10-'KN 2016 OV tab.6'!N10),ROUND('Tabulka č. 6'!N10-'KN 2016 OV tab.6'!N10,0),"")</f>
        <v>2071</v>
      </c>
      <c r="O10" s="88">
        <f>IF(ISNUMBER('Tabulka č. 6'!O10-'KN 2016 OV tab.6'!O10),ROUND('Tabulka č. 6'!O10-'KN 2016 OV tab.6'!O10,0),"")</f>
        <v>2100</v>
      </c>
      <c r="P10" s="49">
        <f t="shared" si="0"/>
        <v>1907.5714285714287</v>
      </c>
    </row>
    <row r="11" spans="1:31" x14ac:dyDescent="0.25">
      <c r="A11" s="43" t="s">
        <v>27</v>
      </c>
      <c r="B11" s="83">
        <f>IF(ISNUMBER('Tabulka č. 6'!B11-'KN 2016 OV tab.6'!B11),ROUND('Tabulka č. 6'!B11-'KN 2016 OV tab.6'!B11,2),"")</f>
        <v>0</v>
      </c>
      <c r="C11" s="83">
        <f>IF(ISNUMBER('Tabulka č. 6'!C11-'KN 2016 OV tab.6'!C11),ROUND('Tabulka č. 6'!C11-'KN 2016 OV tab.6'!C11,2),"")</f>
        <v>0</v>
      </c>
      <c r="D11" s="83">
        <f>IF(ISNUMBER('Tabulka č. 6'!D11-'KN 2016 OV tab.6'!D11),ROUND('Tabulka č. 6'!D11-'KN 2016 OV tab.6'!D11,2),"")</f>
        <v>0</v>
      </c>
      <c r="E11" s="83">
        <f>IF(ISNUMBER('Tabulka č. 6'!E11-'KN 2016 OV tab.6'!E11),ROUND('Tabulka č. 6'!E11-'KN 2016 OV tab.6'!E11,2),"")</f>
        <v>0</v>
      </c>
      <c r="F11" s="83">
        <f>IF(ISNUMBER('Tabulka č. 6'!F11-'KN 2016 OV tab.6'!F11),ROUND('Tabulka č. 6'!F11-'KN 2016 OV tab.6'!F11,2),"")</f>
        <v>-15.93</v>
      </c>
      <c r="G11" s="84">
        <f>IF(ISNUMBER('Tabulka č. 6'!G11-'KN 2016 OV tab.6'!G11),ROUND('Tabulka č. 6'!G11-'KN 2016 OV tab.6'!G11,2),"")</f>
        <v>0</v>
      </c>
      <c r="H11" s="83">
        <f>IF(ISNUMBER('Tabulka č. 6'!H11-'KN 2016 OV tab.6'!H11),ROUND('Tabulka č. 6'!H11-'KN 2016 OV tab.6'!H11,2),"")</f>
        <v>-0.48</v>
      </c>
      <c r="I11" s="83">
        <f>IF(ISNUMBER('Tabulka č. 6'!I11-'KN 2016 OV tab.6'!I11),ROUND('Tabulka č. 6'!I11-'KN 2016 OV tab.6'!I11,2),"")</f>
        <v>0</v>
      </c>
      <c r="J11" s="83">
        <f>IF(ISNUMBER('Tabulka č. 6'!J11-'KN 2016 OV tab.6'!J11),ROUND('Tabulka č. 6'!J11-'KN 2016 OV tab.6'!J11,2),"")</f>
        <v>0</v>
      </c>
      <c r="K11" s="83">
        <f>IF(ISNUMBER('Tabulka č. 6'!K11-'KN 2016 OV tab.6'!K11),ROUND('Tabulka č. 6'!K11-'KN 2016 OV tab.6'!K11,2),"")</f>
        <v>0</v>
      </c>
      <c r="L11" s="83">
        <f>IF(ISNUMBER('Tabulka č. 6'!L11-'KN 2016 OV tab.6'!L11),ROUND('Tabulka č. 6'!L11-'KN 2016 OV tab.6'!L11,2),"")</f>
        <v>0</v>
      </c>
      <c r="M11" s="83">
        <f>IF(ISNUMBER('Tabulka č. 6'!M11-'KN 2016 OV tab.6'!M11),ROUND('Tabulka č. 6'!M11-'KN 2016 OV tab.6'!M11,2),"")</f>
        <v>0</v>
      </c>
      <c r="N11" s="83">
        <f>IF(ISNUMBER('Tabulka č. 6'!N11-'KN 2016 OV tab.6'!N11),ROUND('Tabulka č. 6'!N11-'KN 2016 OV tab.6'!N11,2),"")</f>
        <v>0</v>
      </c>
      <c r="O11" s="85">
        <f>IF(ISNUMBER('Tabulka č. 6'!O11-'KN 2016 OV tab.6'!O11),ROUND('Tabulka č. 6'!O11-'KN 2016 OV tab.6'!O11,2),"")</f>
        <v>0</v>
      </c>
      <c r="P11" s="48">
        <f t="shared" si="0"/>
        <v>-1.1721428571428572</v>
      </c>
    </row>
    <row r="12" spans="1:31" s="39" customFormat="1" ht="15.75" thickBot="1" x14ac:dyDescent="0.3">
      <c r="A12" s="44" t="s">
        <v>28</v>
      </c>
      <c r="B12" s="89">
        <f>IF(ISNUMBER('Tabulka č. 6'!B12-'KN 2016 OV tab.6'!B12),ROUND('Tabulka č. 6'!B12-'KN 2016 OV tab.6'!B12,0),"")</f>
        <v>1000</v>
      </c>
      <c r="C12" s="89">
        <f>IF(ISNUMBER('Tabulka č. 6'!C12-'KN 2016 OV tab.6'!C12),ROUND('Tabulka č. 6'!C12-'KN 2016 OV tab.6'!C12,0),"")</f>
        <v>1024</v>
      </c>
      <c r="D12" s="89">
        <f>IF(ISNUMBER('Tabulka č. 6'!D12-'KN 2016 OV tab.6'!D12),ROUND('Tabulka č. 6'!D12-'KN 2016 OV tab.6'!D12,0),"")</f>
        <v>777</v>
      </c>
      <c r="E12" s="89">
        <f>IF(ISNUMBER('Tabulka č. 6'!E12-'KN 2016 OV tab.6'!E12),ROUND('Tabulka č. 6'!E12-'KN 2016 OV tab.6'!E12,0),"")</f>
        <v>1232</v>
      </c>
      <c r="F12" s="89">
        <f>IF(ISNUMBER('Tabulka č. 6'!F12-'KN 2016 OV tab.6'!F12),ROUND('Tabulka č. 6'!F12-'KN 2016 OV tab.6'!F12,0),"")</f>
        <v>750</v>
      </c>
      <c r="G12" s="89">
        <f>IF(ISNUMBER('Tabulka č. 6'!G12-'KN 2016 OV tab.6'!G12),ROUND('Tabulka č. 6'!G12-'KN 2016 OV tab.6'!G12,0),"")</f>
        <v>754</v>
      </c>
      <c r="H12" s="89">
        <f>IF(ISNUMBER('Tabulka č. 6'!H12-'KN 2016 OV tab.6'!H12),ROUND('Tabulka č. 6'!H12-'KN 2016 OV tab.6'!H12,0),"")</f>
        <v>1460</v>
      </c>
      <c r="I12" s="89">
        <f>IF(ISNUMBER('Tabulka č. 6'!I12-'KN 2016 OV tab.6'!I12),ROUND('Tabulka č. 6'!I12-'KN 2016 OV tab.6'!I12,0),"")</f>
        <v>781</v>
      </c>
      <c r="J12" s="89">
        <f>IF(ISNUMBER('Tabulka č. 6'!J12-'KN 2016 OV tab.6'!J12),ROUND('Tabulka č. 6'!J12-'KN 2016 OV tab.6'!J12,0),"")</f>
        <v>695</v>
      </c>
      <c r="K12" s="89">
        <f>IF(ISNUMBER('Tabulka č. 6'!K12-'KN 2016 OV tab.6'!K12),ROUND('Tabulka č. 6'!K12-'KN 2016 OV tab.6'!K12,0),"")</f>
        <v>753</v>
      </c>
      <c r="L12" s="90">
        <f>IF(ISNUMBER('Tabulka č. 6'!L12-'KN 2016 OV tab.6'!L12),ROUND('Tabulka č. 6'!L12-'KN 2016 OV tab.6'!L12,0),"")</f>
        <v>688</v>
      </c>
      <c r="M12" s="89">
        <f>IF(ISNUMBER('Tabulka č. 6'!M12-'KN 2016 OV tab.6'!M12),ROUND('Tabulka č. 6'!M12-'KN 2016 OV tab.6'!M12,0),"")</f>
        <v>788</v>
      </c>
      <c r="N12" s="89">
        <f>IF(ISNUMBER('Tabulka č. 6'!N12-'KN 2016 OV tab.6'!N12),ROUND('Tabulka č. 6'!N12-'KN 2016 OV tab.6'!N12,0),"")</f>
        <v>799</v>
      </c>
      <c r="O12" s="91">
        <f>IF(ISNUMBER('Tabulka č. 6'!O12-'KN 2016 OV tab.6'!O12),ROUND('Tabulka č. 6'!O12-'KN 2016 OV tab.6'!O12,0),"")</f>
        <v>850</v>
      </c>
      <c r="P12" s="50">
        <f t="shared" si="0"/>
        <v>882.21428571428567</v>
      </c>
    </row>
    <row r="13" spans="1:31" s="41" customFormat="1" ht="19.5" thickBot="1" x14ac:dyDescent="0.35">
      <c r="A13" s="98" t="str">
        <f>'KN 2017'!A34</f>
        <v>26-51-H/02 Elektrikář - silnoproud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51</v>
      </c>
      <c r="B14" s="79">
        <f>IF(ISNUMBER('Tabulka č. 6'!B14-'KN 2016 OV tab.6'!B14),ROUND('Tabulka č. 6'!B14-'KN 2016 OV tab.6'!B14,0),"")</f>
        <v>2087</v>
      </c>
      <c r="C14" s="79">
        <f>IF(ISNUMBER('Tabulka č. 6'!C14-'KN 2016 OV tab.6'!C14),ROUND('Tabulka č. 6'!C14-'KN 2016 OV tab.6'!C14,0),"")</f>
        <v>1485</v>
      </c>
      <c r="D14" s="79">
        <f>IF(ISNUMBER('Tabulka č. 6'!D14-'KN 2016 OV tab.6'!D14),ROUND('Tabulka č. 6'!D14-'KN 2016 OV tab.6'!D14,0),"")</f>
        <v>1687</v>
      </c>
      <c r="E14" s="79">
        <f>IF(ISNUMBER('Tabulka č. 6'!E14-'KN 2016 OV tab.6'!E14),ROUND('Tabulka č. 6'!E14-'KN 2016 OV tab.6'!E14,0),"")</f>
        <v>1864</v>
      </c>
      <c r="F14" s="79">
        <f>IF(ISNUMBER('Tabulka č. 6'!F14-'KN 2016 OV tab.6'!F14),ROUND('Tabulka č. 6'!F14-'KN 2016 OV tab.6'!F14,0),"")</f>
        <v>5944</v>
      </c>
      <c r="G14" s="79">
        <f>IF(ISNUMBER('Tabulka č. 6'!G14-'KN 2016 OV tab.6'!G14),ROUND('Tabulka č. 6'!G14-'KN 2016 OV tab.6'!G14,0),"")</f>
        <v>1362</v>
      </c>
      <c r="H14" s="79">
        <f>IF(ISNUMBER('Tabulka č. 6'!H14-'KN 2016 OV tab.6'!H14),ROUND('Tabulka č. 6'!H14-'KN 2016 OV tab.6'!H14,0),"")</f>
        <v>4176</v>
      </c>
      <c r="I14" s="79">
        <f>IF(ISNUMBER('Tabulka č. 6'!I14-'KN 2016 OV tab.6'!I14),ROUND('Tabulka č. 6'!I14-'KN 2016 OV tab.6'!I14,0),"")</f>
        <v>1539</v>
      </c>
      <c r="J14" s="79">
        <f>IF(ISNUMBER('Tabulka č. 6'!J14-'KN 2016 OV tab.6'!J14),ROUND('Tabulka č. 6'!J14-'KN 2016 OV tab.6'!J14,0),"")</f>
        <v>1491</v>
      </c>
      <c r="K14" s="79">
        <f>IF(ISNUMBER('Tabulka č. 6'!K14-'KN 2016 OV tab.6'!K14),ROUND('Tabulka č. 6'!K14-'KN 2016 OV tab.6'!K14,0),"")</f>
        <v>1553</v>
      </c>
      <c r="L14" s="79">
        <f>IF(ISNUMBER('Tabulka č. 6'!L14-'KN 2016 OV tab.6'!L14),ROUND('Tabulka č. 6'!L14-'KN 2016 OV tab.6'!L14,0),"")</f>
        <v>1071</v>
      </c>
      <c r="M14" s="79">
        <f>IF(ISNUMBER('Tabulka č. 6'!M14-'KN 2016 OV tab.6'!M14),ROUND('Tabulka č. 6'!M14-'KN 2016 OV tab.6'!M14,0),"")</f>
        <v>1820</v>
      </c>
      <c r="N14" s="79">
        <f>IF(ISNUMBER('Tabulka č. 6'!N14-'KN 2016 OV tab.6'!N14),ROUND('Tabulka č. 6'!N14-'KN 2016 OV tab.6'!N14,0),"")</f>
        <v>2908</v>
      </c>
      <c r="O14" s="80">
        <f>IF(ISNUMBER('Tabulka č. 6'!O14-'KN 2016 OV tab.6'!O14),ROUND('Tabulka č. 6'!O14-'KN 2016 OV tab.6'!O14,0),"")</f>
        <v>2072</v>
      </c>
      <c r="P14" s="46">
        <f>IF(ISNUMBER(AVERAGE(B14:O14)),AVERAGE(B14:O14),"")</f>
        <v>2218.5</v>
      </c>
    </row>
    <row r="15" spans="1:31" s="39" customFormat="1" x14ac:dyDescent="0.25">
      <c r="A15" s="42" t="s">
        <v>52</v>
      </c>
      <c r="B15" s="81">
        <f>IF(ISNUMBER('Tabulka č. 6'!B15-'KN 2016 OV tab.6'!B15),ROUND('Tabulka č. 6'!B15-'KN 2016 OV tab.6'!B15,0),"")</f>
        <v>0</v>
      </c>
      <c r="C15" s="81">
        <f>IF(ISNUMBER('Tabulka č. 6'!C15-'KN 2016 OV tab.6'!C15),ROUND('Tabulka č. 6'!C15-'KN 2016 OV tab.6'!C15,0),"")</f>
        <v>0</v>
      </c>
      <c r="D15" s="81" t="str">
        <f>IF(ISNUMBER('Tabulka č. 6'!D15-'KN 2016 OV tab.6'!D15),ROUND('Tabulka č. 6'!D15-'KN 2016 OV tab.6'!D15,0),"")</f>
        <v/>
      </c>
      <c r="E15" s="81">
        <f>IF(ISNUMBER('Tabulka č. 6'!E15-'KN 2016 OV tab.6'!E15),ROUND('Tabulka č. 6'!E15-'KN 2016 OV tab.6'!E15,0),"")</f>
        <v>0</v>
      </c>
      <c r="F15" s="81">
        <f>IF(ISNUMBER('Tabulka č. 6'!F15-'KN 2016 OV tab.6'!F15),ROUND('Tabulka č. 6'!F15-'KN 2016 OV tab.6'!F15,0),"")</f>
        <v>0</v>
      </c>
      <c r="G15" s="81">
        <f>IF(ISNUMBER('Tabulka č. 6'!G15-'KN 2016 OV tab.6'!G15),ROUND('Tabulka č. 6'!G15-'KN 2016 OV tab.6'!G15,0),"")</f>
        <v>105</v>
      </c>
      <c r="H15" s="81">
        <f>IF(ISNUMBER('Tabulka č. 6'!H15-'KN 2016 OV tab.6'!H15),ROUND('Tabulka č. 6'!H15-'KN 2016 OV tab.6'!H15,0),"")</f>
        <v>0</v>
      </c>
      <c r="I15" s="81">
        <f>IF(ISNUMBER('Tabulka č. 6'!I15-'KN 2016 OV tab.6'!I15),ROUND('Tabulka č. 6'!I15-'KN 2016 OV tab.6'!I15,0),"")</f>
        <v>1</v>
      </c>
      <c r="J15" s="81">
        <f>IF(ISNUMBER('Tabulka č. 6'!J15-'KN 2016 OV tab.6'!J15),ROUND('Tabulka č. 6'!J15-'KN 2016 OV tab.6'!J15,0),"")</f>
        <v>-12</v>
      </c>
      <c r="K15" s="81">
        <f>IF(ISNUMBER('Tabulka č. 6'!K15-'KN 2016 OV tab.6'!K15),ROUND('Tabulka č. 6'!K15-'KN 2016 OV tab.6'!K15,0),"")</f>
        <v>-2</v>
      </c>
      <c r="L15" s="81">
        <f>IF(ISNUMBER('Tabulka č. 6'!L15-'KN 2016 OV tab.6'!L15),ROUND('Tabulka č. 6'!L15-'KN 2016 OV tab.6'!L15,0),"")</f>
        <v>0</v>
      </c>
      <c r="M15" s="81">
        <f>IF(ISNUMBER('Tabulka č. 6'!M15-'KN 2016 OV tab.6'!M15),ROUND('Tabulka č. 6'!M15-'KN 2016 OV tab.6'!M15,0),"")</f>
        <v>0</v>
      </c>
      <c r="N15" s="81">
        <f>IF(ISNUMBER('Tabulka č. 6'!N15-'KN 2016 OV tab.6'!N15),ROUND('Tabulka č. 6'!N15-'KN 2016 OV tab.6'!N15,0),"")</f>
        <v>0</v>
      </c>
      <c r="O15" s="82">
        <f>IF(ISNUMBER('Tabulka č. 6'!O15-'KN 2016 OV tab.6'!O15),ROUND('Tabulka č. 6'!O15-'KN 2016 OV tab.6'!O15,0),"")</f>
        <v>0</v>
      </c>
      <c r="P15" s="47">
        <f t="shared" ref="P15:P19" si="1">IF(ISNUMBER(AVERAGE(B15:O15)),AVERAGE(B15:O15),"")</f>
        <v>7.0769230769230766</v>
      </c>
    </row>
    <row r="16" spans="1:31" x14ac:dyDescent="0.25">
      <c r="A16" s="43" t="s">
        <v>25</v>
      </c>
      <c r="B16" s="83">
        <f>IF(ISNUMBER('Tabulka č. 6'!B16-'KN 2016 OV tab.6'!B16),ROUND('Tabulka č. 6'!B16-'KN 2016 OV tab.6'!B16,2),"")</f>
        <v>0</v>
      </c>
      <c r="C16" s="83">
        <f>IF(ISNUMBER('Tabulka č. 6'!C16-'KN 2016 OV tab.6'!C16),ROUND('Tabulka č. 6'!C16-'KN 2016 OV tab.6'!C16,2),"")</f>
        <v>7.0000000000000007E-2</v>
      </c>
      <c r="D16" s="83">
        <f>IF(ISNUMBER('Tabulka č. 6'!D16-'KN 2016 OV tab.6'!D16),ROUND('Tabulka č. 6'!D16-'KN 2016 OV tab.6'!D16,2),"")</f>
        <v>0</v>
      </c>
      <c r="E16" s="83">
        <f>IF(ISNUMBER('Tabulka č. 6'!E16-'KN 2016 OV tab.6'!E16),ROUND('Tabulka č. 6'!E16-'KN 2016 OV tab.6'!E16,2),"")</f>
        <v>0</v>
      </c>
      <c r="F16" s="83">
        <f>IF(ISNUMBER('Tabulka č. 6'!F16-'KN 2016 OV tab.6'!F16),ROUND('Tabulka č. 6'!F16-'KN 2016 OV tab.6'!F16,2),"")</f>
        <v>-3.95</v>
      </c>
      <c r="G16" s="84">
        <f>IF(ISNUMBER('Tabulka č. 6'!G16-'KN 2016 OV tab.6'!G16),ROUND('Tabulka č. 6'!G16-'KN 2016 OV tab.6'!G16,2),"")</f>
        <v>0</v>
      </c>
      <c r="H16" s="83">
        <f>IF(ISNUMBER('Tabulka č. 6'!H16-'KN 2016 OV tab.6'!H16),ROUND('Tabulka č. 6'!H16-'KN 2016 OV tab.6'!H16,2),"")</f>
        <v>-2.19</v>
      </c>
      <c r="I16" s="83">
        <f>IF(ISNUMBER('Tabulka č. 6'!I16-'KN 2016 OV tab.6'!I16),ROUND('Tabulka č. 6'!I16-'KN 2016 OV tab.6'!I16,2),"")</f>
        <v>0</v>
      </c>
      <c r="J16" s="83">
        <f>IF(ISNUMBER('Tabulka č. 6'!J16-'KN 2016 OV tab.6'!J16),ROUND('Tabulka č. 6'!J16-'KN 2016 OV tab.6'!J16,2),"")</f>
        <v>0</v>
      </c>
      <c r="K16" s="83">
        <f>IF(ISNUMBER('Tabulka č. 6'!K16-'KN 2016 OV tab.6'!K16),ROUND('Tabulka č. 6'!K16-'KN 2016 OV tab.6'!K16,2),"")</f>
        <v>0</v>
      </c>
      <c r="L16" s="83">
        <f>IF(ISNUMBER('Tabulka č. 6'!L16-'KN 2016 OV tab.6'!L16),ROUND('Tabulka č. 6'!L16-'KN 2016 OV tab.6'!L16,2),"")</f>
        <v>0.22</v>
      </c>
      <c r="M16" s="83">
        <f>IF(ISNUMBER('Tabulka č. 6'!M16-'KN 2016 OV tab.6'!M16),ROUND('Tabulka č. 6'!M16-'KN 2016 OV tab.6'!M16,2),"")</f>
        <v>0</v>
      </c>
      <c r="N16" s="83">
        <f>IF(ISNUMBER('Tabulka č. 6'!N16-'KN 2016 OV tab.6'!N16),ROUND('Tabulka č. 6'!N16-'KN 2016 OV tab.6'!N16,2),"")</f>
        <v>-0.5</v>
      </c>
      <c r="O16" s="85">
        <f>IF(ISNUMBER('Tabulka č. 6'!O16-'KN 2016 OV tab.6'!O16),ROUND('Tabulka č. 6'!O16-'KN 2016 OV tab.6'!O16,2),"")</f>
        <v>0</v>
      </c>
      <c r="P16" s="48">
        <f t="shared" si="1"/>
        <v>-0.45357142857142863</v>
      </c>
    </row>
    <row r="17" spans="1:16" s="39" customFormat="1" x14ac:dyDescent="0.25">
      <c r="A17" s="42" t="s">
        <v>26</v>
      </c>
      <c r="B17" s="86">
        <f>IF(ISNUMBER('Tabulka č. 6'!B17-'KN 2016 OV tab.6'!B17),ROUND('Tabulka č. 6'!B17-'KN 2016 OV tab.6'!B17,0),"")</f>
        <v>2190</v>
      </c>
      <c r="C17" s="86">
        <f>IF(ISNUMBER('Tabulka č. 6'!C17-'KN 2016 OV tab.6'!C17),ROUND('Tabulka č. 6'!C17-'KN 2016 OV tab.6'!C17,0),"")</f>
        <v>1528</v>
      </c>
      <c r="D17" s="86">
        <f>IF(ISNUMBER('Tabulka č. 6'!D17-'KN 2016 OV tab.6'!D17),ROUND('Tabulka č. 6'!D17-'KN 2016 OV tab.6'!D17,0),"")</f>
        <v>2071</v>
      </c>
      <c r="E17" s="86">
        <f>IF(ISNUMBER('Tabulka č. 6'!E17-'KN 2016 OV tab.6'!E17),ROUND('Tabulka č. 6'!E17-'KN 2016 OV tab.6'!E17,0),"")</f>
        <v>2396</v>
      </c>
      <c r="F17" s="86">
        <f>IF(ISNUMBER('Tabulka č. 6'!F17-'KN 2016 OV tab.6'!F17),ROUND('Tabulka č. 6'!F17-'KN 2016 OV tab.6'!F17,0),"")</f>
        <v>1900</v>
      </c>
      <c r="G17" s="86">
        <f>IF(ISNUMBER('Tabulka č. 6'!G17-'KN 2016 OV tab.6'!G17),ROUND('Tabulka č. 6'!G17-'KN 2016 OV tab.6'!G17,0),"")</f>
        <v>1477</v>
      </c>
      <c r="H17" s="86">
        <f>IF(ISNUMBER('Tabulka č. 6'!H17-'KN 2016 OV tab.6'!H17),ROUND('Tabulka č. 6'!H17-'KN 2016 OV tab.6'!H17,0),"")</f>
        <v>2180</v>
      </c>
      <c r="I17" s="86">
        <f>IF(ISNUMBER('Tabulka č. 6'!I17-'KN 2016 OV tab.6'!I17),ROUND('Tabulka č. 6'!I17-'KN 2016 OV tab.6'!I17,0),"")</f>
        <v>1690</v>
      </c>
      <c r="J17" s="86">
        <f>IF(ISNUMBER('Tabulka č. 6'!J17-'KN 2016 OV tab.6'!J17),ROUND('Tabulka č. 6'!J17-'KN 2016 OV tab.6'!J17,0),"")</f>
        <v>1444</v>
      </c>
      <c r="K17" s="86">
        <f>IF(ISNUMBER('Tabulka č. 6'!K17-'KN 2016 OV tab.6'!K17),ROUND('Tabulka č. 6'!K17-'KN 2016 OV tab.6'!K17,0),"")</f>
        <v>1961</v>
      </c>
      <c r="L17" s="87">
        <f>IF(ISNUMBER('Tabulka č. 6'!L17-'KN 2016 OV tab.6'!L17),ROUND('Tabulka č. 6'!L17-'KN 2016 OV tab.6'!L17,0),"")</f>
        <v>1544</v>
      </c>
      <c r="M17" s="86">
        <f>IF(ISNUMBER('Tabulka č. 6'!M17-'KN 2016 OV tab.6'!M17),ROUND('Tabulka č. 6'!M17-'KN 2016 OV tab.6'!M17,0),"")</f>
        <v>2154</v>
      </c>
      <c r="N17" s="86">
        <f>IF(ISNUMBER('Tabulka č. 6'!N17-'KN 2016 OV tab.6'!N17),ROUND('Tabulka č. 6'!N17-'KN 2016 OV tab.6'!N17,0),"")</f>
        <v>2071</v>
      </c>
      <c r="O17" s="88">
        <f>IF(ISNUMBER('Tabulka č. 6'!O17-'KN 2016 OV tab.6'!O17),ROUND('Tabulka č. 6'!O17-'KN 2016 OV tab.6'!O17,0),"")</f>
        <v>2100</v>
      </c>
      <c r="P17" s="49">
        <f t="shared" si="1"/>
        <v>1907.5714285714287</v>
      </c>
    </row>
    <row r="18" spans="1:16" x14ac:dyDescent="0.25">
      <c r="A18" s="43" t="s">
        <v>27</v>
      </c>
      <c r="B18" s="83">
        <f>IF(ISNUMBER('Tabulka č. 6'!B18-'KN 2016 OV tab.6'!B18),ROUND('Tabulka č. 6'!B18-'KN 2016 OV tab.6'!B18,2),"")</f>
        <v>0</v>
      </c>
      <c r="C18" s="83">
        <f>IF(ISNUMBER('Tabulka č. 6'!C18-'KN 2016 OV tab.6'!C18),ROUND('Tabulka č. 6'!C18-'KN 2016 OV tab.6'!C18,2),"")</f>
        <v>0</v>
      </c>
      <c r="D18" s="83">
        <f>IF(ISNUMBER('Tabulka č. 6'!D18-'KN 2016 OV tab.6'!D18),ROUND('Tabulka č. 6'!D18-'KN 2016 OV tab.6'!D18,2),"")</f>
        <v>0</v>
      </c>
      <c r="E18" s="83">
        <f>IF(ISNUMBER('Tabulka č. 6'!E18-'KN 2016 OV tab.6'!E18),ROUND('Tabulka č. 6'!E18-'KN 2016 OV tab.6'!E18,2),"")</f>
        <v>0</v>
      </c>
      <c r="F18" s="83">
        <f>IF(ISNUMBER('Tabulka č. 6'!F18-'KN 2016 OV tab.6'!F18),ROUND('Tabulka č. 6'!F18-'KN 2016 OV tab.6'!F18,2),"")</f>
        <v>-4.49</v>
      </c>
      <c r="G18" s="84">
        <f>IF(ISNUMBER('Tabulka č. 6'!G18-'KN 2016 OV tab.6'!G18),ROUND('Tabulka č. 6'!G18-'KN 2016 OV tab.6'!G18,2),"")</f>
        <v>0</v>
      </c>
      <c r="H18" s="83">
        <f>IF(ISNUMBER('Tabulka č. 6'!H18-'KN 2016 OV tab.6'!H18),ROUND('Tabulka č. 6'!H18-'KN 2016 OV tab.6'!H18,2),"")</f>
        <v>-0.41</v>
      </c>
      <c r="I18" s="83">
        <f>IF(ISNUMBER('Tabulka č. 6'!I18-'KN 2016 OV tab.6'!I18),ROUND('Tabulka č. 6'!I18-'KN 2016 OV tab.6'!I18,2),"")</f>
        <v>0</v>
      </c>
      <c r="J18" s="83">
        <f>IF(ISNUMBER('Tabulka č. 6'!J18-'KN 2016 OV tab.6'!J18),ROUND('Tabulka č. 6'!J18-'KN 2016 OV tab.6'!J18,2),"")</f>
        <v>0</v>
      </c>
      <c r="K18" s="83">
        <f>IF(ISNUMBER('Tabulka č. 6'!K18-'KN 2016 OV tab.6'!K18),ROUND('Tabulka č. 6'!K18-'KN 2016 OV tab.6'!K18,2),"")</f>
        <v>0</v>
      </c>
      <c r="L18" s="83">
        <f>IF(ISNUMBER('Tabulka č. 6'!L18-'KN 2016 OV tab.6'!L18),ROUND('Tabulka č. 6'!L18-'KN 2016 OV tab.6'!L18,2),"")</f>
        <v>0</v>
      </c>
      <c r="M18" s="83">
        <f>IF(ISNUMBER('Tabulka č. 6'!M18-'KN 2016 OV tab.6'!M18),ROUND('Tabulka č. 6'!M18-'KN 2016 OV tab.6'!M18,2),"")</f>
        <v>0</v>
      </c>
      <c r="N18" s="83">
        <f>IF(ISNUMBER('Tabulka č. 6'!N18-'KN 2016 OV tab.6'!N18),ROUND('Tabulka č. 6'!N18-'KN 2016 OV tab.6'!N18,2),"")</f>
        <v>0</v>
      </c>
      <c r="O18" s="85">
        <f>IF(ISNUMBER('Tabulka č. 6'!O18-'KN 2016 OV tab.6'!O18),ROUND('Tabulka č. 6'!O18-'KN 2016 OV tab.6'!O18,2),"")</f>
        <v>0</v>
      </c>
      <c r="P18" s="48">
        <f t="shared" si="1"/>
        <v>-0.35000000000000003</v>
      </c>
    </row>
    <row r="19" spans="1:16" s="39" customFormat="1" ht="15.75" thickBot="1" x14ac:dyDescent="0.3">
      <c r="A19" s="44" t="s">
        <v>28</v>
      </c>
      <c r="B19" s="89">
        <f>IF(ISNUMBER('Tabulka č. 6'!B19-'KN 2016 OV tab.6'!B19),ROUND('Tabulka č. 6'!B19-'KN 2016 OV tab.6'!B19,0),"")</f>
        <v>1000</v>
      </c>
      <c r="C19" s="89">
        <f>IF(ISNUMBER('Tabulka č. 6'!C19-'KN 2016 OV tab.6'!C19),ROUND('Tabulka č. 6'!C19-'KN 2016 OV tab.6'!C19,0),"")</f>
        <v>1024</v>
      </c>
      <c r="D19" s="89">
        <f>IF(ISNUMBER('Tabulka č. 6'!D19-'KN 2016 OV tab.6'!D19),ROUND('Tabulka č. 6'!D19-'KN 2016 OV tab.6'!D19,0),"")</f>
        <v>777</v>
      </c>
      <c r="E19" s="89">
        <f>IF(ISNUMBER('Tabulka č. 6'!E19-'KN 2016 OV tab.6'!E19),ROUND('Tabulka č. 6'!E19-'KN 2016 OV tab.6'!E19,0),"")</f>
        <v>1232</v>
      </c>
      <c r="F19" s="89">
        <f>IF(ISNUMBER('Tabulka č. 6'!F19-'KN 2016 OV tab.6'!F19),ROUND('Tabulka č. 6'!F19-'KN 2016 OV tab.6'!F19,0),"")</f>
        <v>750</v>
      </c>
      <c r="G19" s="89">
        <f>IF(ISNUMBER('Tabulka č. 6'!G19-'KN 2016 OV tab.6'!G19),ROUND('Tabulka č. 6'!G19-'KN 2016 OV tab.6'!G19,0),"")</f>
        <v>754</v>
      </c>
      <c r="H19" s="89">
        <f>IF(ISNUMBER('Tabulka č. 6'!H19-'KN 2016 OV tab.6'!H19),ROUND('Tabulka č. 6'!H19-'KN 2016 OV tab.6'!H19,0),"")</f>
        <v>1460</v>
      </c>
      <c r="I19" s="89">
        <f>IF(ISNUMBER('Tabulka č. 6'!I19-'KN 2016 OV tab.6'!I19),ROUND('Tabulka č. 6'!I19-'KN 2016 OV tab.6'!I19,0),"")</f>
        <v>781</v>
      </c>
      <c r="J19" s="89">
        <f>IF(ISNUMBER('Tabulka č. 6'!J19-'KN 2016 OV tab.6'!J19),ROUND('Tabulka č. 6'!J19-'KN 2016 OV tab.6'!J19,0),"")</f>
        <v>695</v>
      </c>
      <c r="K19" s="89">
        <f>IF(ISNUMBER('Tabulka č. 6'!K19-'KN 2016 OV tab.6'!K19),ROUND('Tabulka č. 6'!K19-'KN 2016 OV tab.6'!K19,0),"")</f>
        <v>753</v>
      </c>
      <c r="L19" s="90">
        <f>IF(ISNUMBER('Tabulka č. 6'!L19-'KN 2016 OV tab.6'!L19),ROUND('Tabulka č. 6'!L19-'KN 2016 OV tab.6'!L19,0),"")</f>
        <v>688</v>
      </c>
      <c r="M19" s="89">
        <f>IF(ISNUMBER('Tabulka č. 6'!M19-'KN 2016 OV tab.6'!M19),ROUND('Tabulka č. 6'!M19-'KN 2016 OV tab.6'!M19,0),"")</f>
        <v>788</v>
      </c>
      <c r="N19" s="89">
        <f>IF(ISNUMBER('Tabulka č. 6'!N19-'KN 2016 OV tab.6'!N19),ROUND('Tabulka č. 6'!N19-'KN 2016 OV tab.6'!N19,0),"")</f>
        <v>799</v>
      </c>
      <c r="O19" s="91">
        <f>IF(ISNUMBER('Tabulka č. 6'!O19-'KN 2016 OV tab.6'!O19),ROUND('Tabulka č. 6'!O19-'KN 2016 OV tab.6'!O19,0),"")</f>
        <v>850</v>
      </c>
      <c r="P19" s="50">
        <f t="shared" si="1"/>
        <v>882.21428571428567</v>
      </c>
    </row>
    <row r="20" spans="1:16" s="41" customFormat="1" ht="19.5" thickBot="1" x14ac:dyDescent="0.35">
      <c r="A20" s="98" t="str">
        <f>'KN 2017'!A35</f>
        <v>36-67-H/01 Zedník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51</v>
      </c>
      <c r="B21" s="79">
        <f>IF(ISNUMBER('Tabulka č. 6'!B21-'KN 2016 OV tab.6'!B21),ROUND('Tabulka č. 6'!B21-'KN 2016 OV tab.6'!B21,0),"")</f>
        <v>1706</v>
      </c>
      <c r="C21" s="79">
        <f>IF(ISNUMBER('Tabulka č. 6'!C21-'KN 2016 OV tab.6'!C21),ROUND('Tabulka č. 6'!C21-'KN 2016 OV tab.6'!C21,0),"")</f>
        <v>1169</v>
      </c>
      <c r="D21" s="79">
        <f>IF(ISNUMBER('Tabulka č. 6'!D21-'KN 2016 OV tab.6'!D21),ROUND('Tabulka č. 6'!D21-'KN 2016 OV tab.6'!D21,0),"")</f>
        <v>2581</v>
      </c>
      <c r="E21" s="79">
        <f>IF(ISNUMBER('Tabulka č. 6'!E21-'KN 2016 OV tab.6'!E21),ROUND('Tabulka č. 6'!E21-'KN 2016 OV tab.6'!E21,0),"")</f>
        <v>2140</v>
      </c>
      <c r="F21" s="79">
        <f>IF(ISNUMBER('Tabulka č. 6'!F21-'KN 2016 OV tab.6'!F21),ROUND('Tabulka č. 6'!F21-'KN 2016 OV tab.6'!F21,0),"")</f>
        <v>6817</v>
      </c>
      <c r="G21" s="79">
        <f>IF(ISNUMBER('Tabulka č. 6'!G21-'KN 2016 OV tab.6'!G21),ROUND('Tabulka č. 6'!G21-'KN 2016 OV tab.6'!G21,0),"")</f>
        <v>1130</v>
      </c>
      <c r="H21" s="79">
        <f>IF(ISNUMBER('Tabulka č. 6'!H21-'KN 2016 OV tab.6'!H21),ROUND('Tabulka č. 6'!H21-'KN 2016 OV tab.6'!H21,0),"")</f>
        <v>1735</v>
      </c>
      <c r="I21" s="79">
        <f>IF(ISNUMBER('Tabulka č. 6'!I21-'KN 2016 OV tab.6'!I21),ROUND('Tabulka č. 6'!I21-'KN 2016 OV tab.6'!I21,0),"")</f>
        <v>1316</v>
      </c>
      <c r="J21" s="79">
        <f>IF(ISNUMBER('Tabulka č. 6'!J21-'KN 2016 OV tab.6'!J21),ROUND('Tabulka č. 6'!J21-'KN 2016 OV tab.6'!J21,0),"")</f>
        <v>1229</v>
      </c>
      <c r="K21" s="79">
        <f>IF(ISNUMBER('Tabulka č. 6'!K21-'KN 2016 OV tab.6'!K21),ROUND('Tabulka č. 6'!K21-'KN 2016 OV tab.6'!K21,0),"")</f>
        <v>1420</v>
      </c>
      <c r="L21" s="79">
        <f>IF(ISNUMBER('Tabulka č. 6'!L21-'KN 2016 OV tab.6'!L21),ROUND('Tabulka č. 6'!L21-'KN 2016 OV tab.6'!L21,0),"")</f>
        <v>1091</v>
      </c>
      <c r="M21" s="79">
        <f>IF(ISNUMBER('Tabulka č. 6'!M21-'KN 2016 OV tab.6'!M21),ROUND('Tabulka č. 6'!M21-'KN 2016 OV tab.6'!M21,0),"")</f>
        <v>1539</v>
      </c>
      <c r="N21" s="79">
        <f>IF(ISNUMBER('Tabulka č. 6'!N21-'KN 2016 OV tab.6'!N21),ROUND('Tabulka č. 6'!N21-'KN 2016 OV tab.6'!N21,0),"")</f>
        <v>2107</v>
      </c>
      <c r="O21" s="80">
        <f>IF(ISNUMBER('Tabulka č. 6'!O21-'KN 2016 OV tab.6'!O21),ROUND('Tabulka č. 6'!O21-'KN 2016 OV tab.6'!O21,0),"")</f>
        <v>1590</v>
      </c>
      <c r="P21" s="46">
        <f>IF(ISNUMBER(AVERAGE(B21:O21)),AVERAGE(B21:O21),"")</f>
        <v>1969.2857142857142</v>
      </c>
    </row>
    <row r="22" spans="1:16" s="39" customFormat="1" x14ac:dyDescent="0.25">
      <c r="A22" s="42" t="s">
        <v>52</v>
      </c>
      <c r="B22" s="81">
        <f>IF(ISNUMBER('Tabulka č. 6'!B22-'KN 2016 OV tab.6'!B22),ROUND('Tabulka č. 6'!B22-'KN 2016 OV tab.6'!B22,0),"")</f>
        <v>0</v>
      </c>
      <c r="C22" s="81">
        <f>IF(ISNUMBER('Tabulka č. 6'!C22-'KN 2016 OV tab.6'!C22),ROUND('Tabulka č. 6'!C22-'KN 2016 OV tab.6'!C22,0),"")</f>
        <v>0</v>
      </c>
      <c r="D22" s="81" t="str">
        <f>IF(ISNUMBER('Tabulka č. 6'!D22-'KN 2016 OV tab.6'!D22),ROUND('Tabulka č. 6'!D22-'KN 2016 OV tab.6'!D22,0),"")</f>
        <v/>
      </c>
      <c r="E22" s="81">
        <f>IF(ISNUMBER('Tabulka č. 6'!E22-'KN 2016 OV tab.6'!E22),ROUND('Tabulka č. 6'!E22-'KN 2016 OV tab.6'!E22,0),"")</f>
        <v>0</v>
      </c>
      <c r="F22" s="81">
        <f>IF(ISNUMBER('Tabulka č. 6'!F22-'KN 2016 OV tab.6'!F22),ROUND('Tabulka č. 6'!F22-'KN 2016 OV tab.6'!F22,0),"")</f>
        <v>0</v>
      </c>
      <c r="G22" s="81">
        <f>IF(ISNUMBER('Tabulka č. 6'!G22-'KN 2016 OV tab.6'!G22),ROUND('Tabulka č. 6'!G22-'KN 2016 OV tab.6'!G22,0),"")</f>
        <v>88</v>
      </c>
      <c r="H22" s="81">
        <f>IF(ISNUMBER('Tabulka č. 6'!H22-'KN 2016 OV tab.6'!H22),ROUND('Tabulka č. 6'!H22-'KN 2016 OV tab.6'!H22,0),"")</f>
        <v>0</v>
      </c>
      <c r="I22" s="81">
        <f>IF(ISNUMBER('Tabulka č. 6'!I22-'KN 2016 OV tab.6'!I22),ROUND('Tabulka č. 6'!I22-'KN 2016 OV tab.6'!I22,0),"")</f>
        <v>1</v>
      </c>
      <c r="J22" s="81">
        <f>IF(ISNUMBER('Tabulka č. 6'!J22-'KN 2016 OV tab.6'!J22),ROUND('Tabulka č. 6'!J22-'KN 2016 OV tab.6'!J22,0),"")</f>
        <v>-10</v>
      </c>
      <c r="K22" s="81">
        <f>IF(ISNUMBER('Tabulka č. 6'!K22-'KN 2016 OV tab.6'!K22),ROUND('Tabulka č. 6'!K22-'KN 2016 OV tab.6'!K22,0),"")</f>
        <v>-2</v>
      </c>
      <c r="L22" s="81">
        <f>IF(ISNUMBER('Tabulka č. 6'!L22-'KN 2016 OV tab.6'!L22),ROUND('Tabulka č. 6'!L22-'KN 2016 OV tab.6'!L22,0),"")</f>
        <v>0</v>
      </c>
      <c r="M22" s="81">
        <f>IF(ISNUMBER('Tabulka č. 6'!M22-'KN 2016 OV tab.6'!M22),ROUND('Tabulka č. 6'!M22-'KN 2016 OV tab.6'!M22,0),"")</f>
        <v>0</v>
      </c>
      <c r="N22" s="81">
        <f>IF(ISNUMBER('Tabulka č. 6'!N22-'KN 2016 OV tab.6'!N22),ROUND('Tabulka č. 6'!N22-'KN 2016 OV tab.6'!N22,0),"")</f>
        <v>0</v>
      </c>
      <c r="O22" s="82">
        <f>IF(ISNUMBER('Tabulka č. 6'!O22-'KN 2016 OV tab.6'!O22),ROUND('Tabulka č. 6'!O22-'KN 2016 OV tab.6'!O22,0),"")</f>
        <v>0</v>
      </c>
      <c r="P22" s="47">
        <f t="shared" ref="P22:P26" si="2">IF(ISNUMBER(AVERAGE(B22:O22)),AVERAGE(B22:O22),"")</f>
        <v>5.9230769230769234</v>
      </c>
    </row>
    <row r="23" spans="1:16" x14ac:dyDescent="0.25">
      <c r="A23" s="43" t="s">
        <v>25</v>
      </c>
      <c r="B23" s="83">
        <f>IF(ISNUMBER('Tabulka č. 6'!B23-'KN 2016 OV tab.6'!B23),ROUND('Tabulka č. 6'!B23-'KN 2016 OV tab.6'!B23,2),"")</f>
        <v>0</v>
      </c>
      <c r="C23" s="83">
        <f>IF(ISNUMBER('Tabulka č. 6'!C23-'KN 2016 OV tab.6'!C23),ROUND('Tabulka č. 6'!C23-'KN 2016 OV tab.6'!C23,2),"")</f>
        <v>0.1</v>
      </c>
      <c r="D23" s="83">
        <f>IF(ISNUMBER('Tabulka č. 6'!D23-'KN 2016 OV tab.6'!D23),ROUND('Tabulka č. 6'!D23-'KN 2016 OV tab.6'!D23,2),"")</f>
        <v>-1.51</v>
      </c>
      <c r="E23" s="83">
        <f>IF(ISNUMBER('Tabulka č. 6'!E23-'KN 2016 OV tab.6'!E23),ROUND('Tabulka č. 6'!E23-'KN 2016 OV tab.6'!E23,2),"")</f>
        <v>0</v>
      </c>
      <c r="F23" s="83">
        <f>IF(ISNUMBER('Tabulka č. 6'!F23-'KN 2016 OV tab.6'!F23),ROUND('Tabulka č. 6'!F23-'KN 2016 OV tab.6'!F23,2),"")</f>
        <v>-2.67</v>
      </c>
      <c r="G23" s="84">
        <f>IF(ISNUMBER('Tabulka č. 6'!G23-'KN 2016 OV tab.6'!G23),ROUND('Tabulka č. 6'!G23-'KN 2016 OV tab.6'!G23,2),"")</f>
        <v>0</v>
      </c>
      <c r="H23" s="83">
        <f>IF(ISNUMBER('Tabulka č. 6'!H23-'KN 2016 OV tab.6'!H23),ROUND('Tabulka č. 6'!H23-'KN 2016 OV tab.6'!H23,2),"")</f>
        <v>0.2</v>
      </c>
      <c r="I23" s="83">
        <f>IF(ISNUMBER('Tabulka č. 6'!I23-'KN 2016 OV tab.6'!I23),ROUND('Tabulka č. 6'!I23-'KN 2016 OV tab.6'!I23,2),"")</f>
        <v>0</v>
      </c>
      <c r="J23" s="83">
        <f>IF(ISNUMBER('Tabulka č. 6'!J23-'KN 2016 OV tab.6'!J23),ROUND('Tabulka č. 6'!J23-'KN 2016 OV tab.6'!J23,2),"")</f>
        <v>0</v>
      </c>
      <c r="K23" s="83">
        <f>IF(ISNUMBER('Tabulka č. 6'!K23-'KN 2016 OV tab.6'!K23),ROUND('Tabulka č. 6'!K23-'KN 2016 OV tab.6'!K23,2),"")</f>
        <v>0</v>
      </c>
      <c r="L23" s="83">
        <f>IF(ISNUMBER('Tabulka č. 6'!L23-'KN 2016 OV tab.6'!L23),ROUND('Tabulka č. 6'!L23-'KN 2016 OV tab.6'!L23,2),"")</f>
        <v>0.02</v>
      </c>
      <c r="M23" s="83">
        <f>IF(ISNUMBER('Tabulka č. 6'!M23-'KN 2016 OV tab.6'!M23),ROUND('Tabulka č. 6'!M23-'KN 2016 OV tab.6'!M23,2),"")</f>
        <v>0</v>
      </c>
      <c r="N23" s="83">
        <f>IF(ISNUMBER('Tabulka č. 6'!N23-'KN 2016 OV tab.6'!N23),ROUND('Tabulka č. 6'!N23-'KN 2016 OV tab.6'!N23,2),"")</f>
        <v>0</v>
      </c>
      <c r="O23" s="85">
        <f>IF(ISNUMBER('Tabulka č. 6'!O23-'KN 2016 OV tab.6'!O23),ROUND('Tabulka č. 6'!O23-'KN 2016 OV tab.6'!O23,2),"")</f>
        <v>0</v>
      </c>
      <c r="P23" s="48">
        <f t="shared" si="2"/>
        <v>-0.27571428571428569</v>
      </c>
    </row>
    <row r="24" spans="1:16" s="39" customFormat="1" x14ac:dyDescent="0.25">
      <c r="A24" s="42" t="s">
        <v>26</v>
      </c>
      <c r="B24" s="86">
        <f>IF(ISNUMBER('Tabulka č. 6'!B24-'KN 2016 OV tab.6'!B24),ROUND('Tabulka č. 6'!B24-'KN 2016 OV tab.6'!B24,0),"")</f>
        <v>2190</v>
      </c>
      <c r="C24" s="86">
        <f>IF(ISNUMBER('Tabulka č. 6'!C24-'KN 2016 OV tab.6'!C24),ROUND('Tabulka č. 6'!C24-'KN 2016 OV tab.6'!C24,0),"")</f>
        <v>1528</v>
      </c>
      <c r="D24" s="86">
        <f>IF(ISNUMBER('Tabulka č. 6'!D24-'KN 2016 OV tab.6'!D24),ROUND('Tabulka č. 6'!D24-'KN 2016 OV tab.6'!D24,0),"")</f>
        <v>2071</v>
      </c>
      <c r="E24" s="86">
        <f>IF(ISNUMBER('Tabulka č. 6'!E24-'KN 2016 OV tab.6'!E24),ROUND('Tabulka č. 6'!E24-'KN 2016 OV tab.6'!E24,0),"")</f>
        <v>2396</v>
      </c>
      <c r="F24" s="86">
        <f>IF(ISNUMBER('Tabulka č. 6'!F24-'KN 2016 OV tab.6'!F24),ROUND('Tabulka č. 6'!F24-'KN 2016 OV tab.6'!F24,0),"")</f>
        <v>1900</v>
      </c>
      <c r="G24" s="86">
        <f>IF(ISNUMBER('Tabulka č. 6'!G24-'KN 2016 OV tab.6'!G24),ROUND('Tabulka č. 6'!G24-'KN 2016 OV tab.6'!G24,0),"")</f>
        <v>1477</v>
      </c>
      <c r="H24" s="86">
        <f>IF(ISNUMBER('Tabulka č. 6'!H24-'KN 2016 OV tab.6'!H24),ROUND('Tabulka č. 6'!H24-'KN 2016 OV tab.6'!H24,0),"")</f>
        <v>2180</v>
      </c>
      <c r="I24" s="86">
        <f>IF(ISNUMBER('Tabulka č. 6'!I24-'KN 2016 OV tab.6'!I24),ROUND('Tabulka č. 6'!I24-'KN 2016 OV tab.6'!I24,0),"")</f>
        <v>1690</v>
      </c>
      <c r="J24" s="86">
        <f>IF(ISNUMBER('Tabulka č. 6'!J24-'KN 2016 OV tab.6'!J24),ROUND('Tabulka č. 6'!J24-'KN 2016 OV tab.6'!J24,0),"")</f>
        <v>1444</v>
      </c>
      <c r="K24" s="86">
        <f>IF(ISNUMBER('Tabulka č. 6'!K24-'KN 2016 OV tab.6'!K24),ROUND('Tabulka č. 6'!K24-'KN 2016 OV tab.6'!K24,0),"")</f>
        <v>1961</v>
      </c>
      <c r="L24" s="87">
        <f>IF(ISNUMBER('Tabulka č. 6'!L24-'KN 2016 OV tab.6'!L24),ROUND('Tabulka č. 6'!L24-'KN 2016 OV tab.6'!L24,0),"")</f>
        <v>1544</v>
      </c>
      <c r="M24" s="86">
        <f>IF(ISNUMBER('Tabulka č. 6'!M24-'KN 2016 OV tab.6'!M24),ROUND('Tabulka č. 6'!M24-'KN 2016 OV tab.6'!M24,0),"")</f>
        <v>2154</v>
      </c>
      <c r="N24" s="86">
        <f>IF(ISNUMBER('Tabulka č. 6'!N24-'KN 2016 OV tab.6'!N24),ROUND('Tabulka č. 6'!N24-'KN 2016 OV tab.6'!N24,0),"")</f>
        <v>2071</v>
      </c>
      <c r="O24" s="88">
        <f>IF(ISNUMBER('Tabulka č. 6'!O24-'KN 2016 OV tab.6'!O24),ROUND('Tabulka č. 6'!O24-'KN 2016 OV tab.6'!O24,0),"")</f>
        <v>2100</v>
      </c>
      <c r="P24" s="49">
        <f t="shared" si="2"/>
        <v>1907.5714285714287</v>
      </c>
    </row>
    <row r="25" spans="1:16" x14ac:dyDescent="0.25">
      <c r="A25" s="43" t="s">
        <v>27</v>
      </c>
      <c r="B25" s="83">
        <f>IF(ISNUMBER('Tabulka č. 6'!B25-'KN 2016 OV tab.6'!B25),ROUND('Tabulka č. 6'!B25-'KN 2016 OV tab.6'!B25,2),"")</f>
        <v>0</v>
      </c>
      <c r="C25" s="83">
        <f>IF(ISNUMBER('Tabulka č. 6'!C25-'KN 2016 OV tab.6'!C25),ROUND('Tabulka č. 6'!C25-'KN 2016 OV tab.6'!C25,2),"")</f>
        <v>0</v>
      </c>
      <c r="D25" s="83">
        <f>IF(ISNUMBER('Tabulka č. 6'!D25-'KN 2016 OV tab.6'!D25),ROUND('Tabulka č. 6'!D25-'KN 2016 OV tab.6'!D25,2),"")</f>
        <v>0</v>
      </c>
      <c r="E25" s="83">
        <f>IF(ISNUMBER('Tabulka č. 6'!E25-'KN 2016 OV tab.6'!E25),ROUND('Tabulka č. 6'!E25-'KN 2016 OV tab.6'!E25,2),"")</f>
        <v>0</v>
      </c>
      <c r="F25" s="83">
        <f>IF(ISNUMBER('Tabulka č. 6'!F25-'KN 2016 OV tab.6'!F25),ROUND('Tabulka č. 6'!F25-'KN 2016 OV tab.6'!F25,2),"")</f>
        <v>5.14</v>
      </c>
      <c r="G25" s="84">
        <f>IF(ISNUMBER('Tabulka č. 6'!G25-'KN 2016 OV tab.6'!G25),ROUND('Tabulka č. 6'!G25-'KN 2016 OV tab.6'!G25,2),"")</f>
        <v>0</v>
      </c>
      <c r="H25" s="83">
        <f>IF(ISNUMBER('Tabulka č. 6'!H25-'KN 2016 OV tab.6'!H25),ROUND('Tabulka č. 6'!H25-'KN 2016 OV tab.6'!H25,2),"")</f>
        <v>-0.41</v>
      </c>
      <c r="I25" s="83">
        <f>IF(ISNUMBER('Tabulka č. 6'!I25-'KN 2016 OV tab.6'!I25),ROUND('Tabulka č. 6'!I25-'KN 2016 OV tab.6'!I25,2),"")</f>
        <v>0</v>
      </c>
      <c r="J25" s="83">
        <f>IF(ISNUMBER('Tabulka č. 6'!J25-'KN 2016 OV tab.6'!J25),ROUND('Tabulka č. 6'!J25-'KN 2016 OV tab.6'!J25,2),"")</f>
        <v>0</v>
      </c>
      <c r="K25" s="83">
        <f>IF(ISNUMBER('Tabulka č. 6'!K25-'KN 2016 OV tab.6'!K25),ROUND('Tabulka č. 6'!K25-'KN 2016 OV tab.6'!K25,2),"")</f>
        <v>0</v>
      </c>
      <c r="L25" s="83">
        <f>IF(ISNUMBER('Tabulka č. 6'!L25-'KN 2016 OV tab.6'!L25),ROUND('Tabulka č. 6'!L25-'KN 2016 OV tab.6'!L25,2),"")</f>
        <v>0</v>
      </c>
      <c r="M25" s="83">
        <f>IF(ISNUMBER('Tabulka č. 6'!M25-'KN 2016 OV tab.6'!M25),ROUND('Tabulka č. 6'!M25-'KN 2016 OV tab.6'!M25,2),"")</f>
        <v>0</v>
      </c>
      <c r="N25" s="83">
        <f>IF(ISNUMBER('Tabulka č. 6'!N25-'KN 2016 OV tab.6'!N25),ROUND('Tabulka č. 6'!N25-'KN 2016 OV tab.6'!N25,2),"")</f>
        <v>0</v>
      </c>
      <c r="O25" s="85">
        <f>IF(ISNUMBER('Tabulka č. 6'!O25-'KN 2016 OV tab.6'!O25),ROUND('Tabulka č. 6'!O25-'KN 2016 OV tab.6'!O25,2),"")</f>
        <v>0</v>
      </c>
      <c r="P25" s="48">
        <f t="shared" si="2"/>
        <v>0.3378571428571428</v>
      </c>
    </row>
    <row r="26" spans="1:16" s="39" customFormat="1" ht="15.75" thickBot="1" x14ac:dyDescent="0.3">
      <c r="A26" s="44" t="s">
        <v>28</v>
      </c>
      <c r="B26" s="89">
        <f>IF(ISNUMBER('Tabulka č. 6'!B26-'KN 2016 OV tab.6'!B26),ROUND('Tabulka č. 6'!B26-'KN 2016 OV tab.6'!B26,0),"")</f>
        <v>1000</v>
      </c>
      <c r="C26" s="89">
        <f>IF(ISNUMBER('Tabulka č. 6'!C26-'KN 2016 OV tab.6'!C26),ROUND('Tabulka č. 6'!C26-'KN 2016 OV tab.6'!C26,0),"")</f>
        <v>1024</v>
      </c>
      <c r="D26" s="89">
        <f>IF(ISNUMBER('Tabulka č. 6'!D26-'KN 2016 OV tab.6'!D26),ROUND('Tabulka č. 6'!D26-'KN 2016 OV tab.6'!D26,0),"")</f>
        <v>777</v>
      </c>
      <c r="E26" s="89">
        <f>IF(ISNUMBER('Tabulka č. 6'!E26-'KN 2016 OV tab.6'!E26),ROUND('Tabulka č. 6'!E26-'KN 2016 OV tab.6'!E26,0),"")</f>
        <v>1232</v>
      </c>
      <c r="F26" s="89">
        <f>IF(ISNUMBER('Tabulka č. 6'!F26-'KN 2016 OV tab.6'!F26),ROUND('Tabulka č. 6'!F26-'KN 2016 OV tab.6'!F26,0),"")</f>
        <v>750</v>
      </c>
      <c r="G26" s="89">
        <f>IF(ISNUMBER('Tabulka č. 6'!G26-'KN 2016 OV tab.6'!G26),ROUND('Tabulka č. 6'!G26-'KN 2016 OV tab.6'!G26,0),"")</f>
        <v>754</v>
      </c>
      <c r="H26" s="89">
        <f>IF(ISNUMBER('Tabulka č. 6'!H26-'KN 2016 OV tab.6'!H26),ROUND('Tabulka č. 6'!H26-'KN 2016 OV tab.6'!H26,0),"")</f>
        <v>1460</v>
      </c>
      <c r="I26" s="89">
        <f>IF(ISNUMBER('Tabulka č. 6'!I26-'KN 2016 OV tab.6'!I26),ROUND('Tabulka č. 6'!I26-'KN 2016 OV tab.6'!I26,0),"")</f>
        <v>781</v>
      </c>
      <c r="J26" s="89">
        <f>IF(ISNUMBER('Tabulka č. 6'!J26-'KN 2016 OV tab.6'!J26),ROUND('Tabulka č. 6'!J26-'KN 2016 OV tab.6'!J26,0),"")</f>
        <v>695</v>
      </c>
      <c r="K26" s="89">
        <f>IF(ISNUMBER('Tabulka č. 6'!K26-'KN 2016 OV tab.6'!K26),ROUND('Tabulka č. 6'!K26-'KN 2016 OV tab.6'!K26,0),"")</f>
        <v>753</v>
      </c>
      <c r="L26" s="90">
        <f>IF(ISNUMBER('Tabulka č. 6'!L26-'KN 2016 OV tab.6'!L26),ROUND('Tabulka č. 6'!L26-'KN 2016 OV tab.6'!L26,0),"")</f>
        <v>688</v>
      </c>
      <c r="M26" s="89">
        <f>IF(ISNUMBER('Tabulka č. 6'!M26-'KN 2016 OV tab.6'!M26),ROUND('Tabulka č. 6'!M26-'KN 2016 OV tab.6'!M26,0),"")</f>
        <v>788</v>
      </c>
      <c r="N26" s="89">
        <f>IF(ISNUMBER('Tabulka č. 6'!N26-'KN 2016 OV tab.6'!N26),ROUND('Tabulka č. 6'!N26-'KN 2016 OV tab.6'!N26,0),"")</f>
        <v>799</v>
      </c>
      <c r="O26" s="91">
        <f>IF(ISNUMBER('Tabulka č. 6'!O26-'KN 2016 OV tab.6'!O26),ROUND('Tabulka č. 6'!O26-'KN 2016 OV tab.6'!O26,0),"")</f>
        <v>850</v>
      </c>
      <c r="P26" s="50">
        <f t="shared" si="2"/>
        <v>882.21428571428567</v>
      </c>
    </row>
    <row r="27" spans="1:16" s="41" customFormat="1" ht="19.5" thickBot="1" x14ac:dyDescent="0.35">
      <c r="A27" s="98" t="str">
        <f>'KN 2017'!A36</f>
        <v>26-52-H/01 Elektromechanik pro zařízení a přístroje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51</v>
      </c>
      <c r="B28" s="79">
        <f>IF(ISNUMBER('Tabulka č. 6'!B28-'KN 2016 OV tab.6'!B28),ROUND('Tabulka č. 6'!B28-'KN 2016 OV tab.6'!B28,0),"")</f>
        <v>2087</v>
      </c>
      <c r="C28" s="79">
        <f>IF(ISNUMBER('Tabulka č. 6'!C28-'KN 2016 OV tab.6'!C28),ROUND('Tabulka č. 6'!C28-'KN 2016 OV tab.6'!C28,0),"")</f>
        <v>1520</v>
      </c>
      <c r="D28" s="79">
        <f>IF(ISNUMBER('Tabulka č. 6'!D28-'KN 2016 OV tab.6'!D28),ROUND('Tabulka č. 6'!D28-'KN 2016 OV tab.6'!D28,0),"")</f>
        <v>1523</v>
      </c>
      <c r="E28" s="79">
        <f>IF(ISNUMBER('Tabulka č. 6'!E28-'KN 2016 OV tab.6'!E28),ROUND('Tabulka č. 6'!E28-'KN 2016 OV tab.6'!E28,0),"")</f>
        <v>1814</v>
      </c>
      <c r="F28" s="79">
        <f>IF(ISNUMBER('Tabulka č. 6'!F28-'KN 2016 OV tab.6'!F28),ROUND('Tabulka č. 6'!F28-'KN 2016 OV tab.6'!F28,0),"")</f>
        <v>2360</v>
      </c>
      <c r="G28" s="79">
        <f>IF(ISNUMBER('Tabulka č. 6'!G28-'KN 2016 OV tab.6'!G28),ROUND('Tabulka č. 6'!G28-'KN 2016 OV tab.6'!G28,0),"")</f>
        <v>1167</v>
      </c>
      <c r="H28" s="79">
        <f>IF(ISNUMBER('Tabulka č. 6'!H28-'KN 2016 OV tab.6'!H28),ROUND('Tabulka č. 6'!H28-'KN 2016 OV tab.6'!H28,0),"")</f>
        <v>2293</v>
      </c>
      <c r="I28" s="79">
        <f>IF(ISNUMBER('Tabulka č. 6'!I28-'KN 2016 OV tab.6'!I28),ROUND('Tabulka č. 6'!I28-'KN 2016 OV tab.6'!I28,0),"")</f>
        <v>1401</v>
      </c>
      <c r="J28" s="79">
        <f>IF(ISNUMBER('Tabulka č. 6'!J28-'KN 2016 OV tab.6'!J28),ROUND('Tabulka č. 6'!J28-'KN 2016 OV tab.6'!J28,0),"")</f>
        <v>1271</v>
      </c>
      <c r="K28" s="79">
        <f>IF(ISNUMBER('Tabulka č. 6'!K28-'KN 2016 OV tab.6'!K28),ROUND('Tabulka č. 6'!K28-'KN 2016 OV tab.6'!K28,0),"")</f>
        <v>1542</v>
      </c>
      <c r="L28" s="79">
        <f>IF(ISNUMBER('Tabulka č. 6'!L28-'KN 2016 OV tab.6'!L28),ROUND('Tabulka č. 6'!L28-'KN 2016 OV tab.6'!L28,0),"")</f>
        <v>1303</v>
      </c>
      <c r="M28" s="79">
        <f>IF(ISNUMBER('Tabulka č. 6'!M28-'KN 2016 OV tab.6'!M28),ROUND('Tabulka č. 6'!M28-'KN 2016 OV tab.6'!M28,0),"")</f>
        <v>1658</v>
      </c>
      <c r="N28" s="79" t="str">
        <f>IF(ISNUMBER('Tabulka č. 6'!N28-'KN 2016 OV tab.6'!N28),ROUND('Tabulka č. 6'!N28-'KN 2016 OV tab.6'!N28,0),"")</f>
        <v/>
      </c>
      <c r="O28" s="80">
        <f>IF(ISNUMBER('Tabulka č. 6'!O28-'KN 2016 OV tab.6'!O28),ROUND('Tabulka č. 6'!O28-'KN 2016 OV tab.6'!O28,0),"")</f>
        <v>3137</v>
      </c>
      <c r="P28" s="46">
        <f>IF(ISNUMBER(AVERAGE(B28:O28)),AVERAGE(B28:O28),"")</f>
        <v>1775.0769230769231</v>
      </c>
    </row>
    <row r="29" spans="1:16" s="39" customFormat="1" x14ac:dyDescent="0.25">
      <c r="A29" s="42" t="s">
        <v>52</v>
      </c>
      <c r="B29" s="81">
        <f>IF(ISNUMBER('Tabulka č. 6'!B29-'KN 2016 OV tab.6'!B29),ROUND('Tabulka č. 6'!B29-'KN 2016 OV tab.6'!B29,0),"")</f>
        <v>0</v>
      </c>
      <c r="C29" s="81">
        <f>IF(ISNUMBER('Tabulka č. 6'!C29-'KN 2016 OV tab.6'!C29),ROUND('Tabulka č. 6'!C29-'KN 2016 OV tab.6'!C29,0),"")</f>
        <v>0</v>
      </c>
      <c r="D29" s="81" t="str">
        <f>IF(ISNUMBER('Tabulka č. 6'!D29-'KN 2016 OV tab.6'!D29),ROUND('Tabulka č. 6'!D29-'KN 2016 OV tab.6'!D29,0),"")</f>
        <v/>
      </c>
      <c r="E29" s="81">
        <f>IF(ISNUMBER('Tabulka č. 6'!E29-'KN 2016 OV tab.6'!E29),ROUND('Tabulka č. 6'!E29-'KN 2016 OV tab.6'!E29,0),"")</f>
        <v>0</v>
      </c>
      <c r="F29" s="81">
        <f>IF(ISNUMBER('Tabulka č. 6'!F29-'KN 2016 OV tab.6'!F29),ROUND('Tabulka č. 6'!F29-'KN 2016 OV tab.6'!F29,0),"")</f>
        <v>0</v>
      </c>
      <c r="G29" s="81">
        <f>IF(ISNUMBER('Tabulka č. 6'!G29-'KN 2016 OV tab.6'!G29),ROUND('Tabulka č. 6'!G29-'KN 2016 OV tab.6'!G29,0),"")</f>
        <v>91</v>
      </c>
      <c r="H29" s="81">
        <f>IF(ISNUMBER('Tabulka č. 6'!H29-'KN 2016 OV tab.6'!H29),ROUND('Tabulka č. 6'!H29-'KN 2016 OV tab.6'!H29,0),"")</f>
        <v>0</v>
      </c>
      <c r="I29" s="81">
        <f>IF(ISNUMBER('Tabulka č. 6'!I29-'KN 2016 OV tab.6'!I29),ROUND('Tabulka č. 6'!I29-'KN 2016 OV tab.6'!I29,0),"")</f>
        <v>1</v>
      </c>
      <c r="J29" s="81">
        <f>IF(ISNUMBER('Tabulka č. 6'!J29-'KN 2016 OV tab.6'!J29),ROUND('Tabulka č. 6'!J29-'KN 2016 OV tab.6'!J29,0),"")</f>
        <v>-10</v>
      </c>
      <c r="K29" s="81">
        <f>IF(ISNUMBER('Tabulka č. 6'!K29-'KN 2016 OV tab.6'!K29),ROUND('Tabulka č. 6'!K29-'KN 2016 OV tab.6'!K29,0),"")</f>
        <v>-2</v>
      </c>
      <c r="L29" s="81">
        <f>IF(ISNUMBER('Tabulka č. 6'!L29-'KN 2016 OV tab.6'!L29),ROUND('Tabulka č. 6'!L29-'KN 2016 OV tab.6'!L29,0),"")</f>
        <v>0</v>
      </c>
      <c r="M29" s="81">
        <f>IF(ISNUMBER('Tabulka č. 6'!M29-'KN 2016 OV tab.6'!M29),ROUND('Tabulka č. 6'!M29-'KN 2016 OV tab.6'!M29,0),"")</f>
        <v>0</v>
      </c>
      <c r="N29" s="81" t="str">
        <f>IF(ISNUMBER('Tabulka č. 6'!N29-'KN 2016 OV tab.6'!N29),ROUND('Tabulka č. 6'!N29-'KN 2016 OV tab.6'!N29,0),"")</f>
        <v/>
      </c>
      <c r="O29" s="82">
        <f>IF(ISNUMBER('Tabulka č. 6'!O29-'KN 2016 OV tab.6'!O29),ROUND('Tabulka č. 6'!O29-'KN 2016 OV tab.6'!O29,0),"")</f>
        <v>0</v>
      </c>
      <c r="P29" s="47">
        <f t="shared" ref="P29:P33" si="3">IF(ISNUMBER(AVERAGE(B29:O29)),AVERAGE(B29:O29),"")</f>
        <v>6.666666666666667</v>
      </c>
    </row>
    <row r="30" spans="1:16" x14ac:dyDescent="0.25">
      <c r="A30" s="43" t="s">
        <v>25</v>
      </c>
      <c r="B30" s="83">
        <f>IF(ISNUMBER('Tabulka č. 6'!B30-'KN 2016 OV tab.6'!B30),ROUND('Tabulka č. 6'!B30-'KN 2016 OV tab.6'!B30,2),"")</f>
        <v>0</v>
      </c>
      <c r="C30" s="83">
        <f>IF(ISNUMBER('Tabulka č. 6'!C30-'KN 2016 OV tab.6'!C30),ROUND('Tabulka č. 6'!C30-'KN 2016 OV tab.6'!C30,2),"")</f>
        <v>7.0000000000000007E-2</v>
      </c>
      <c r="D30" s="83">
        <f>IF(ISNUMBER('Tabulka č. 6'!D30-'KN 2016 OV tab.6'!D30),ROUND('Tabulka č. 6'!D30-'KN 2016 OV tab.6'!D30,2),"")</f>
        <v>0</v>
      </c>
      <c r="E30" s="83">
        <f>IF(ISNUMBER('Tabulka č. 6'!E30-'KN 2016 OV tab.6'!E30),ROUND('Tabulka č. 6'!E30-'KN 2016 OV tab.6'!E30,2),"")</f>
        <v>0</v>
      </c>
      <c r="F30" s="83">
        <f>IF(ISNUMBER('Tabulka č. 6'!F30-'KN 2016 OV tab.6'!F30),ROUND('Tabulka č. 6'!F30-'KN 2016 OV tab.6'!F30,2),"")</f>
        <v>0.21</v>
      </c>
      <c r="G30" s="84">
        <f>IF(ISNUMBER('Tabulka č. 6'!G30-'KN 2016 OV tab.6'!G30),ROUND('Tabulka č. 6'!G30-'KN 2016 OV tab.6'!G30,2),"")</f>
        <v>0</v>
      </c>
      <c r="H30" s="83">
        <f>IF(ISNUMBER('Tabulka č. 6'!H30-'KN 2016 OV tab.6'!H30),ROUND('Tabulka č. 6'!H30-'KN 2016 OV tab.6'!H30,2),"")</f>
        <v>-0.86</v>
      </c>
      <c r="I30" s="83">
        <f>IF(ISNUMBER('Tabulka č. 6'!I30-'KN 2016 OV tab.6'!I30),ROUND('Tabulka č. 6'!I30-'KN 2016 OV tab.6'!I30,2),"")</f>
        <v>0</v>
      </c>
      <c r="J30" s="83">
        <f>IF(ISNUMBER('Tabulka č. 6'!J30-'KN 2016 OV tab.6'!J30),ROUND('Tabulka č. 6'!J30-'KN 2016 OV tab.6'!J30,2),"")</f>
        <v>0</v>
      </c>
      <c r="K30" s="83">
        <f>IF(ISNUMBER('Tabulka č. 6'!K30-'KN 2016 OV tab.6'!K30),ROUND('Tabulka č. 6'!K30-'KN 2016 OV tab.6'!K30,2),"")</f>
        <v>0</v>
      </c>
      <c r="L30" s="83">
        <f>IF(ISNUMBER('Tabulka č. 6'!L30-'KN 2016 OV tab.6'!L30),ROUND('Tabulka č. 6'!L30-'KN 2016 OV tab.6'!L30,2),"")</f>
        <v>-0.26</v>
      </c>
      <c r="M30" s="83">
        <f>IF(ISNUMBER('Tabulka č. 6'!M30-'KN 2016 OV tab.6'!M30),ROUND('Tabulka č. 6'!M30-'KN 2016 OV tab.6'!M30,2),"")</f>
        <v>0</v>
      </c>
      <c r="N30" s="83" t="str">
        <f>IF(ISNUMBER('Tabulka č. 6'!N30-'KN 2016 OV tab.6'!N30),ROUND('Tabulka č. 6'!N30-'KN 2016 OV tab.6'!N30,2),"")</f>
        <v/>
      </c>
      <c r="O30" s="85">
        <f>IF(ISNUMBER('Tabulka č. 6'!O30-'KN 2016 OV tab.6'!O30),ROUND('Tabulka č. 6'!O30-'KN 2016 OV tab.6'!O30,2),"")</f>
        <v>-2.2999999999999998</v>
      </c>
      <c r="P30" s="48">
        <f t="shared" si="3"/>
        <v>-0.24153846153846151</v>
      </c>
    </row>
    <row r="31" spans="1:16" s="39" customFormat="1" x14ac:dyDescent="0.25">
      <c r="A31" s="42" t="s">
        <v>26</v>
      </c>
      <c r="B31" s="86">
        <f>IF(ISNUMBER('Tabulka č. 6'!B31-'KN 2016 OV tab.6'!B31),ROUND('Tabulka č. 6'!B31-'KN 2016 OV tab.6'!B31,0),"")</f>
        <v>2190</v>
      </c>
      <c r="C31" s="86">
        <f>IF(ISNUMBER('Tabulka č. 6'!C31-'KN 2016 OV tab.6'!C31),ROUND('Tabulka č. 6'!C31-'KN 2016 OV tab.6'!C31,0),"")</f>
        <v>1528</v>
      </c>
      <c r="D31" s="86">
        <f>IF(ISNUMBER('Tabulka č. 6'!D31-'KN 2016 OV tab.6'!D31),ROUND('Tabulka č. 6'!D31-'KN 2016 OV tab.6'!D31,0),"")</f>
        <v>2071</v>
      </c>
      <c r="E31" s="86">
        <f>IF(ISNUMBER('Tabulka č. 6'!E31-'KN 2016 OV tab.6'!E31),ROUND('Tabulka č. 6'!E31-'KN 2016 OV tab.6'!E31,0),"")</f>
        <v>2396</v>
      </c>
      <c r="F31" s="86">
        <f>IF(ISNUMBER('Tabulka č. 6'!F31-'KN 2016 OV tab.6'!F31),ROUND('Tabulka č. 6'!F31-'KN 2016 OV tab.6'!F31,0),"")</f>
        <v>1900</v>
      </c>
      <c r="G31" s="86">
        <f>IF(ISNUMBER('Tabulka č. 6'!G31-'KN 2016 OV tab.6'!G31),ROUND('Tabulka č. 6'!G31-'KN 2016 OV tab.6'!G31,0),"")</f>
        <v>1477</v>
      </c>
      <c r="H31" s="86">
        <f>IF(ISNUMBER('Tabulka č. 6'!H31-'KN 2016 OV tab.6'!H31),ROUND('Tabulka č. 6'!H31-'KN 2016 OV tab.6'!H31,0),"")</f>
        <v>2180</v>
      </c>
      <c r="I31" s="86">
        <f>IF(ISNUMBER('Tabulka č. 6'!I31-'KN 2016 OV tab.6'!I31),ROUND('Tabulka č. 6'!I31-'KN 2016 OV tab.6'!I31,0),"")</f>
        <v>1690</v>
      </c>
      <c r="J31" s="86">
        <f>IF(ISNUMBER('Tabulka č. 6'!J31-'KN 2016 OV tab.6'!J31),ROUND('Tabulka č. 6'!J31-'KN 2016 OV tab.6'!J31,0),"")</f>
        <v>1444</v>
      </c>
      <c r="K31" s="86">
        <f>IF(ISNUMBER('Tabulka č. 6'!K31-'KN 2016 OV tab.6'!K31),ROUND('Tabulka č. 6'!K31-'KN 2016 OV tab.6'!K31,0),"")</f>
        <v>1961</v>
      </c>
      <c r="L31" s="87">
        <f>IF(ISNUMBER('Tabulka č. 6'!L31-'KN 2016 OV tab.6'!L31),ROUND('Tabulka č. 6'!L31-'KN 2016 OV tab.6'!L31,0),"")</f>
        <v>1544</v>
      </c>
      <c r="M31" s="86">
        <f>IF(ISNUMBER('Tabulka č. 6'!M31-'KN 2016 OV tab.6'!M31),ROUND('Tabulka č. 6'!M31-'KN 2016 OV tab.6'!M31,0),"")</f>
        <v>2154</v>
      </c>
      <c r="N31" s="86" t="str">
        <f>IF(ISNUMBER('Tabulka č. 6'!N31-'KN 2016 OV tab.6'!N31),ROUND('Tabulka č. 6'!N31-'KN 2016 OV tab.6'!N31,0),"")</f>
        <v/>
      </c>
      <c r="O31" s="88">
        <f>IF(ISNUMBER('Tabulka č. 6'!O31-'KN 2016 OV tab.6'!O31),ROUND('Tabulka č. 6'!O31-'KN 2016 OV tab.6'!O31,0),"")</f>
        <v>2100</v>
      </c>
      <c r="P31" s="49">
        <f t="shared" si="3"/>
        <v>1895</v>
      </c>
    </row>
    <row r="32" spans="1:16" x14ac:dyDescent="0.25">
      <c r="A32" s="43" t="s">
        <v>27</v>
      </c>
      <c r="B32" s="83">
        <f>IF(ISNUMBER('Tabulka č. 6'!B32-'KN 2016 OV tab.6'!B32),ROUND('Tabulka č. 6'!B32-'KN 2016 OV tab.6'!B32,2),"")</f>
        <v>0</v>
      </c>
      <c r="C32" s="83">
        <f>IF(ISNUMBER('Tabulka č. 6'!C32-'KN 2016 OV tab.6'!C32),ROUND('Tabulka č. 6'!C32-'KN 2016 OV tab.6'!C32,2),"")</f>
        <v>0</v>
      </c>
      <c r="D32" s="83">
        <f>IF(ISNUMBER('Tabulka č. 6'!D32-'KN 2016 OV tab.6'!D32),ROUND('Tabulka č. 6'!D32-'KN 2016 OV tab.6'!D32,2),"")</f>
        <v>0</v>
      </c>
      <c r="E32" s="83">
        <f>IF(ISNUMBER('Tabulka č. 6'!E32-'KN 2016 OV tab.6'!E32),ROUND('Tabulka č. 6'!E32-'KN 2016 OV tab.6'!E32,2),"")</f>
        <v>0</v>
      </c>
      <c r="F32" s="83">
        <f>IF(ISNUMBER('Tabulka č. 6'!F32-'KN 2016 OV tab.6'!F32),ROUND('Tabulka č. 6'!F32-'KN 2016 OV tab.6'!F32,2),"")</f>
        <v>-5.29</v>
      </c>
      <c r="G32" s="84">
        <f>IF(ISNUMBER('Tabulka č. 6'!G32-'KN 2016 OV tab.6'!G32),ROUND('Tabulka č. 6'!G32-'KN 2016 OV tab.6'!G32,2),"")</f>
        <v>0</v>
      </c>
      <c r="H32" s="83">
        <f>IF(ISNUMBER('Tabulka č. 6'!H32-'KN 2016 OV tab.6'!H32),ROUND('Tabulka č. 6'!H32-'KN 2016 OV tab.6'!H32,2),"")</f>
        <v>-0.41</v>
      </c>
      <c r="I32" s="83">
        <f>IF(ISNUMBER('Tabulka č. 6'!I32-'KN 2016 OV tab.6'!I32),ROUND('Tabulka č. 6'!I32-'KN 2016 OV tab.6'!I32,2),"")</f>
        <v>0</v>
      </c>
      <c r="J32" s="83">
        <f>IF(ISNUMBER('Tabulka č. 6'!J32-'KN 2016 OV tab.6'!J32),ROUND('Tabulka č. 6'!J32-'KN 2016 OV tab.6'!J32,2),"")</f>
        <v>0</v>
      </c>
      <c r="K32" s="83">
        <f>IF(ISNUMBER('Tabulka č. 6'!K32-'KN 2016 OV tab.6'!K32),ROUND('Tabulka č. 6'!K32-'KN 2016 OV tab.6'!K32,2),"")</f>
        <v>0</v>
      </c>
      <c r="L32" s="83">
        <f>IF(ISNUMBER('Tabulka č. 6'!L32-'KN 2016 OV tab.6'!L32),ROUND('Tabulka č. 6'!L32-'KN 2016 OV tab.6'!L32,2),"")</f>
        <v>0</v>
      </c>
      <c r="M32" s="83">
        <f>IF(ISNUMBER('Tabulka č. 6'!M32-'KN 2016 OV tab.6'!M32),ROUND('Tabulka č. 6'!M32-'KN 2016 OV tab.6'!M32,2),"")</f>
        <v>0</v>
      </c>
      <c r="N32" s="83" t="str">
        <f>IF(ISNUMBER('Tabulka č. 6'!N32-'KN 2016 OV tab.6'!N32),ROUND('Tabulka č. 6'!N32-'KN 2016 OV tab.6'!N32,2),"")</f>
        <v/>
      </c>
      <c r="O32" s="85">
        <f>IF(ISNUMBER('Tabulka č. 6'!O32-'KN 2016 OV tab.6'!O32),ROUND('Tabulka č. 6'!O32-'KN 2016 OV tab.6'!O32,2),"")</f>
        <v>0</v>
      </c>
      <c r="P32" s="48">
        <f t="shared" si="3"/>
        <v>-0.43846153846153846</v>
      </c>
    </row>
    <row r="33" spans="1:16" s="39" customFormat="1" ht="15.75" thickBot="1" x14ac:dyDescent="0.3">
      <c r="A33" s="44" t="s">
        <v>28</v>
      </c>
      <c r="B33" s="89">
        <f>IF(ISNUMBER('Tabulka č. 6'!B33-'KN 2016 OV tab.6'!B33),ROUND('Tabulka č. 6'!B33-'KN 2016 OV tab.6'!B33,0),"")</f>
        <v>1000</v>
      </c>
      <c r="C33" s="89">
        <f>IF(ISNUMBER('Tabulka č. 6'!C33-'KN 2016 OV tab.6'!C33),ROUND('Tabulka č. 6'!C33-'KN 2016 OV tab.6'!C33,0),"")</f>
        <v>1024</v>
      </c>
      <c r="D33" s="89">
        <f>IF(ISNUMBER('Tabulka č. 6'!D33-'KN 2016 OV tab.6'!D33),ROUND('Tabulka č. 6'!D33-'KN 2016 OV tab.6'!D33,0),"")</f>
        <v>777</v>
      </c>
      <c r="E33" s="89">
        <f>IF(ISNUMBER('Tabulka č. 6'!E33-'KN 2016 OV tab.6'!E33),ROUND('Tabulka č. 6'!E33-'KN 2016 OV tab.6'!E33,0),"")</f>
        <v>1232</v>
      </c>
      <c r="F33" s="89">
        <f>IF(ISNUMBER('Tabulka č. 6'!F33-'KN 2016 OV tab.6'!F33),ROUND('Tabulka č. 6'!F33-'KN 2016 OV tab.6'!F33,0),"")</f>
        <v>750</v>
      </c>
      <c r="G33" s="89">
        <f>IF(ISNUMBER('Tabulka č. 6'!G33-'KN 2016 OV tab.6'!G33),ROUND('Tabulka č. 6'!G33-'KN 2016 OV tab.6'!G33,0),"")</f>
        <v>754</v>
      </c>
      <c r="H33" s="89">
        <f>IF(ISNUMBER('Tabulka č. 6'!H33-'KN 2016 OV tab.6'!H33),ROUND('Tabulka č. 6'!H33-'KN 2016 OV tab.6'!H33,0),"")</f>
        <v>1460</v>
      </c>
      <c r="I33" s="89">
        <f>IF(ISNUMBER('Tabulka č. 6'!I33-'KN 2016 OV tab.6'!I33),ROUND('Tabulka č. 6'!I33-'KN 2016 OV tab.6'!I33,0),"")</f>
        <v>781</v>
      </c>
      <c r="J33" s="89">
        <f>IF(ISNUMBER('Tabulka č. 6'!J33-'KN 2016 OV tab.6'!J33),ROUND('Tabulka č. 6'!J33-'KN 2016 OV tab.6'!J33,0),"")</f>
        <v>695</v>
      </c>
      <c r="K33" s="89">
        <f>IF(ISNUMBER('Tabulka č. 6'!K33-'KN 2016 OV tab.6'!K33),ROUND('Tabulka č. 6'!K33-'KN 2016 OV tab.6'!K33,0),"")</f>
        <v>753</v>
      </c>
      <c r="L33" s="90">
        <f>IF(ISNUMBER('Tabulka č. 6'!L33-'KN 2016 OV tab.6'!L33),ROUND('Tabulka č. 6'!L33-'KN 2016 OV tab.6'!L33,0),"")</f>
        <v>688</v>
      </c>
      <c r="M33" s="89">
        <f>IF(ISNUMBER('Tabulka č. 6'!M33-'KN 2016 OV tab.6'!M33),ROUND('Tabulka č. 6'!M33-'KN 2016 OV tab.6'!M33,0),"")</f>
        <v>788</v>
      </c>
      <c r="N33" s="89" t="str">
        <f>IF(ISNUMBER('Tabulka č. 6'!N33-'KN 2016 OV tab.6'!N33),ROUND('Tabulka č. 6'!N33-'KN 2016 OV tab.6'!N33,0),"")</f>
        <v/>
      </c>
      <c r="O33" s="91">
        <f>IF(ISNUMBER('Tabulka č. 6'!O33-'KN 2016 OV tab.6'!O33),ROUND('Tabulka č. 6'!O33-'KN 2016 OV tab.6'!O33,0),"")</f>
        <v>850</v>
      </c>
      <c r="P33" s="50">
        <f t="shared" si="3"/>
        <v>888.61538461538464</v>
      </c>
    </row>
    <row r="34" spans="1:16" s="41" customFormat="1" ht="19.5" thickBot="1" x14ac:dyDescent="0.35">
      <c r="A34" s="98" t="str">
        <f>'KN 2017'!A37</f>
        <v>23-55-H/02 Karosář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51</v>
      </c>
      <c r="B35" s="79">
        <f>IF(ISNUMBER('Tabulka č. 6'!B35-'KN 2016 OV tab.6'!B35),ROUND('Tabulka č. 6'!B35-'KN 2016 OV tab.6'!B35,0),"")</f>
        <v>1717</v>
      </c>
      <c r="C35" s="79">
        <f>IF(ISNUMBER('Tabulka č. 6'!C35-'KN 2016 OV tab.6'!C35),ROUND('Tabulka č. 6'!C35-'KN 2016 OV tab.6'!C35,0),"")</f>
        <v>1227</v>
      </c>
      <c r="D35" s="79">
        <f>IF(ISNUMBER('Tabulka č. 6'!D35-'KN 2016 OV tab.6'!D35),ROUND('Tabulka č. 6'!D35-'KN 2016 OV tab.6'!D35,0),"")</f>
        <v>1587</v>
      </c>
      <c r="E35" s="79">
        <f>IF(ISNUMBER('Tabulka č. 6'!E35-'KN 2016 OV tab.6'!E35),ROUND('Tabulka č. 6'!E35-'KN 2016 OV tab.6'!E35,0),"")</f>
        <v>2451</v>
      </c>
      <c r="F35" s="79" t="str">
        <f>IF(ISNUMBER('Tabulka č. 6'!F35-'KN 2016 OV tab.6'!F35),ROUND('Tabulka č. 6'!F35-'KN 2016 OV tab.6'!F35,0),"")</f>
        <v/>
      </c>
      <c r="G35" s="79">
        <f>IF(ISNUMBER('Tabulka č. 6'!G35-'KN 2016 OV tab.6'!G35),ROUND('Tabulka č. 6'!G35-'KN 2016 OV tab.6'!G35,0),"")</f>
        <v>1094</v>
      </c>
      <c r="H35" s="79">
        <f>IF(ISNUMBER('Tabulka č. 6'!H35-'KN 2016 OV tab.6'!H35),ROUND('Tabulka č. 6'!H35-'KN 2016 OV tab.6'!H35,0),"")</f>
        <v>3682</v>
      </c>
      <c r="I35" s="79">
        <f>IF(ISNUMBER('Tabulka č. 6'!I35-'KN 2016 OV tab.6'!I35),ROUND('Tabulka č. 6'!I35-'KN 2016 OV tab.6'!I35,0),"")</f>
        <v>1254</v>
      </c>
      <c r="J35" s="79">
        <f>IF(ISNUMBER('Tabulka č. 6'!J35-'KN 2016 OV tab.6'!J35),ROUND('Tabulka č. 6'!J35-'KN 2016 OV tab.6'!J35,0),"")</f>
        <v>1294</v>
      </c>
      <c r="K35" s="79">
        <f>IF(ISNUMBER('Tabulka č. 6'!K35-'KN 2016 OV tab.6'!K35),ROUND('Tabulka č. 6'!K35-'KN 2016 OV tab.6'!K35,0),"")</f>
        <v>1622</v>
      </c>
      <c r="L35" s="79">
        <f>IF(ISNUMBER('Tabulka č. 6'!L35-'KN 2016 OV tab.6'!L35),ROUND('Tabulka č. 6'!L35-'KN 2016 OV tab.6'!L35,0),"")</f>
        <v>1033</v>
      </c>
      <c r="M35" s="79">
        <f>IF(ISNUMBER('Tabulka č. 6'!M35-'KN 2016 OV tab.6'!M35),ROUND('Tabulka č. 6'!M35-'KN 2016 OV tab.6'!M35,0),"")</f>
        <v>1465</v>
      </c>
      <c r="N35" s="79">
        <f>IF(ISNUMBER('Tabulka č. 6'!N35-'KN 2016 OV tab.6'!N35),ROUND('Tabulka č. 6'!N35-'KN 2016 OV tab.6'!N35,0),"")</f>
        <v>2357</v>
      </c>
      <c r="O35" s="80">
        <f>IF(ISNUMBER('Tabulka č. 6'!O35-'KN 2016 OV tab.6'!O35),ROUND('Tabulka č. 6'!O35-'KN 2016 OV tab.6'!O35,0),"")</f>
        <v>1442</v>
      </c>
      <c r="P35" s="46">
        <f>IF(ISNUMBER(AVERAGE(B35:O35)),AVERAGE(B35:O35),"")</f>
        <v>1709.6153846153845</v>
      </c>
    </row>
    <row r="36" spans="1:16" s="39" customFormat="1" x14ac:dyDescent="0.25">
      <c r="A36" s="42" t="s">
        <v>52</v>
      </c>
      <c r="B36" s="81">
        <f>IF(ISNUMBER('Tabulka č. 6'!B36-'KN 2016 OV tab.6'!B36),ROUND('Tabulka č. 6'!B36-'KN 2016 OV tab.6'!B36,0),"")</f>
        <v>0</v>
      </c>
      <c r="C36" s="81">
        <f>IF(ISNUMBER('Tabulka č. 6'!C36-'KN 2016 OV tab.6'!C36),ROUND('Tabulka č. 6'!C36-'KN 2016 OV tab.6'!C36,0),"")</f>
        <v>0</v>
      </c>
      <c r="D36" s="81" t="str">
        <f>IF(ISNUMBER('Tabulka č. 6'!D36-'KN 2016 OV tab.6'!D36),ROUND('Tabulka č. 6'!D36-'KN 2016 OV tab.6'!D36,0),"")</f>
        <v/>
      </c>
      <c r="E36" s="81">
        <f>IF(ISNUMBER('Tabulka č. 6'!E36-'KN 2016 OV tab.6'!E36),ROUND('Tabulka č. 6'!E36-'KN 2016 OV tab.6'!E36,0),"")</f>
        <v>0</v>
      </c>
      <c r="F36" s="81" t="str">
        <f>IF(ISNUMBER('Tabulka č. 6'!F36-'KN 2016 OV tab.6'!F36),ROUND('Tabulka č. 6'!F36-'KN 2016 OV tab.6'!F36,0),"")</f>
        <v/>
      </c>
      <c r="G36" s="81">
        <f>IF(ISNUMBER('Tabulka č. 6'!G36-'KN 2016 OV tab.6'!G36),ROUND('Tabulka č. 6'!G36-'KN 2016 OV tab.6'!G36,0),"")</f>
        <v>86</v>
      </c>
      <c r="H36" s="81">
        <f>IF(ISNUMBER('Tabulka č. 6'!H36-'KN 2016 OV tab.6'!H36),ROUND('Tabulka č. 6'!H36-'KN 2016 OV tab.6'!H36,0),"")</f>
        <v>0</v>
      </c>
      <c r="I36" s="81">
        <f>IF(ISNUMBER('Tabulka č. 6'!I36-'KN 2016 OV tab.6'!I36),ROUND('Tabulka č. 6'!I36-'KN 2016 OV tab.6'!I36,0),"")</f>
        <v>1</v>
      </c>
      <c r="J36" s="81">
        <f>IF(ISNUMBER('Tabulka č. 6'!J36-'KN 2016 OV tab.6'!J36),ROUND('Tabulka č. 6'!J36-'KN 2016 OV tab.6'!J36,0),"")</f>
        <v>-11</v>
      </c>
      <c r="K36" s="81">
        <f>IF(ISNUMBER('Tabulka č. 6'!K36-'KN 2016 OV tab.6'!K36),ROUND('Tabulka č. 6'!K36-'KN 2016 OV tab.6'!K36,0),"")</f>
        <v>-2</v>
      </c>
      <c r="L36" s="81">
        <f>IF(ISNUMBER('Tabulka č. 6'!L36-'KN 2016 OV tab.6'!L36),ROUND('Tabulka č. 6'!L36-'KN 2016 OV tab.6'!L36,0),"")</f>
        <v>0</v>
      </c>
      <c r="M36" s="81">
        <f>IF(ISNUMBER('Tabulka č. 6'!M36-'KN 2016 OV tab.6'!M36),ROUND('Tabulka č. 6'!M36-'KN 2016 OV tab.6'!M36,0),"")</f>
        <v>0</v>
      </c>
      <c r="N36" s="81">
        <f>IF(ISNUMBER('Tabulka č. 6'!N36-'KN 2016 OV tab.6'!N36),ROUND('Tabulka č. 6'!N36-'KN 2016 OV tab.6'!N36,0),"")</f>
        <v>0</v>
      </c>
      <c r="O36" s="82">
        <f>IF(ISNUMBER('Tabulka č. 6'!O36-'KN 2016 OV tab.6'!O36),ROUND('Tabulka č. 6'!O36-'KN 2016 OV tab.6'!O36,0),"")</f>
        <v>0</v>
      </c>
      <c r="P36" s="47">
        <f t="shared" ref="P36:P40" si="4">IF(ISNUMBER(AVERAGE(B36:O36)),AVERAGE(B36:O36),"")</f>
        <v>6.166666666666667</v>
      </c>
    </row>
    <row r="37" spans="1:16" x14ac:dyDescent="0.25">
      <c r="A37" s="43" t="s">
        <v>25</v>
      </c>
      <c r="B37" s="83">
        <f>IF(ISNUMBER('Tabulka č. 6'!B37-'KN 2016 OV tab.6'!B37),ROUND('Tabulka č. 6'!B37-'KN 2016 OV tab.6'!B37,2),"")</f>
        <v>0</v>
      </c>
      <c r="C37" s="83">
        <f>IF(ISNUMBER('Tabulka č. 6'!C37-'KN 2016 OV tab.6'!C37),ROUND('Tabulka č. 6'!C37-'KN 2016 OV tab.6'!C37,2),"")</f>
        <v>0.1</v>
      </c>
      <c r="D37" s="83">
        <f>IF(ISNUMBER('Tabulka č. 6'!D37-'KN 2016 OV tab.6'!D37),ROUND('Tabulka č. 6'!D37-'KN 2016 OV tab.6'!D37,2),"")</f>
        <v>0</v>
      </c>
      <c r="E37" s="83">
        <f>IF(ISNUMBER('Tabulka č. 6'!E37-'KN 2016 OV tab.6'!E37),ROUND('Tabulka č. 6'!E37-'KN 2016 OV tab.6'!E37,2),"")</f>
        <v>-2.0099999999999998</v>
      </c>
      <c r="F37" s="83" t="str">
        <f>IF(ISNUMBER('Tabulka č. 6'!F37-'KN 2016 OV tab.6'!F37),ROUND('Tabulka č. 6'!F37-'KN 2016 OV tab.6'!F37,2),"")</f>
        <v/>
      </c>
      <c r="G37" s="84">
        <f>IF(ISNUMBER('Tabulka č. 6'!G37-'KN 2016 OV tab.6'!G37),ROUND('Tabulka č. 6'!G37-'KN 2016 OV tab.6'!G37,2),"")</f>
        <v>0</v>
      </c>
      <c r="H37" s="83">
        <f>IF(ISNUMBER('Tabulka č. 6'!H37-'KN 2016 OV tab.6'!H37),ROUND('Tabulka č. 6'!H37-'KN 2016 OV tab.6'!H37,2),"")</f>
        <v>-1.4</v>
      </c>
      <c r="I37" s="83">
        <f>IF(ISNUMBER('Tabulka č. 6'!I37-'KN 2016 OV tab.6'!I37),ROUND('Tabulka č. 6'!I37-'KN 2016 OV tab.6'!I37,2),"")</f>
        <v>0</v>
      </c>
      <c r="J37" s="83">
        <f>IF(ISNUMBER('Tabulka č. 6'!J37-'KN 2016 OV tab.6'!J37),ROUND('Tabulka č. 6'!J37-'KN 2016 OV tab.6'!J37,2),"")</f>
        <v>0</v>
      </c>
      <c r="K37" s="83">
        <f>IF(ISNUMBER('Tabulka č. 6'!K37-'KN 2016 OV tab.6'!K37),ROUND('Tabulka č. 6'!K37-'KN 2016 OV tab.6'!K37,2),"")</f>
        <v>0</v>
      </c>
      <c r="L37" s="83">
        <f>IF(ISNUMBER('Tabulka č. 6'!L37-'KN 2016 OV tab.6'!L37),ROUND('Tabulka č. 6'!L37-'KN 2016 OV tab.6'!L37,2),"")</f>
        <v>-0.02</v>
      </c>
      <c r="M37" s="83">
        <f>IF(ISNUMBER('Tabulka č. 6'!M37-'KN 2016 OV tab.6'!M37),ROUND('Tabulka č. 6'!M37-'KN 2016 OV tab.6'!M37,2),"")</f>
        <v>0</v>
      </c>
      <c r="N37" s="83">
        <f>IF(ISNUMBER('Tabulka č. 6'!N37-'KN 2016 OV tab.6'!N37),ROUND('Tabulka č. 6'!N37-'KN 2016 OV tab.6'!N37,2),"")</f>
        <v>0</v>
      </c>
      <c r="O37" s="85">
        <f>IF(ISNUMBER('Tabulka č. 6'!O37-'KN 2016 OV tab.6'!O37),ROUND('Tabulka č. 6'!O37-'KN 2016 OV tab.6'!O37,2),"")</f>
        <v>0</v>
      </c>
      <c r="P37" s="48">
        <f t="shared" si="4"/>
        <v>-0.25615384615384612</v>
      </c>
    </row>
    <row r="38" spans="1:16" s="39" customFormat="1" x14ac:dyDescent="0.25">
      <c r="A38" s="42" t="s">
        <v>26</v>
      </c>
      <c r="B38" s="86">
        <f>IF(ISNUMBER('Tabulka č. 6'!B38-'KN 2016 OV tab.6'!B38),ROUND('Tabulka č. 6'!B38-'KN 2016 OV tab.6'!B38,0),"")</f>
        <v>2190</v>
      </c>
      <c r="C38" s="86">
        <f>IF(ISNUMBER('Tabulka č. 6'!C38-'KN 2016 OV tab.6'!C38),ROUND('Tabulka č. 6'!C38-'KN 2016 OV tab.6'!C38,0),"")</f>
        <v>1528</v>
      </c>
      <c r="D38" s="86">
        <f>IF(ISNUMBER('Tabulka č. 6'!D38-'KN 2016 OV tab.6'!D38),ROUND('Tabulka č. 6'!D38-'KN 2016 OV tab.6'!D38,0),"")</f>
        <v>2071</v>
      </c>
      <c r="E38" s="86">
        <f>IF(ISNUMBER('Tabulka č. 6'!E38-'KN 2016 OV tab.6'!E38),ROUND('Tabulka č. 6'!E38-'KN 2016 OV tab.6'!E38,0),"")</f>
        <v>2396</v>
      </c>
      <c r="F38" s="86" t="str">
        <f>IF(ISNUMBER('Tabulka č. 6'!F38-'KN 2016 OV tab.6'!F38),ROUND('Tabulka č. 6'!F38-'KN 2016 OV tab.6'!F38,0),"")</f>
        <v/>
      </c>
      <c r="G38" s="86">
        <f>IF(ISNUMBER('Tabulka č. 6'!G38-'KN 2016 OV tab.6'!G38),ROUND('Tabulka č. 6'!G38-'KN 2016 OV tab.6'!G38,0),"")</f>
        <v>1477</v>
      </c>
      <c r="H38" s="86">
        <f>IF(ISNUMBER('Tabulka č. 6'!H38-'KN 2016 OV tab.6'!H38),ROUND('Tabulka č. 6'!H38-'KN 2016 OV tab.6'!H38,0),"")</f>
        <v>2180</v>
      </c>
      <c r="I38" s="86">
        <f>IF(ISNUMBER('Tabulka č. 6'!I38-'KN 2016 OV tab.6'!I38),ROUND('Tabulka č. 6'!I38-'KN 2016 OV tab.6'!I38,0),"")</f>
        <v>1690</v>
      </c>
      <c r="J38" s="86">
        <f>IF(ISNUMBER('Tabulka č. 6'!J38-'KN 2016 OV tab.6'!J38),ROUND('Tabulka č. 6'!J38-'KN 2016 OV tab.6'!J38,0),"")</f>
        <v>1444</v>
      </c>
      <c r="K38" s="86">
        <f>IF(ISNUMBER('Tabulka č. 6'!K38-'KN 2016 OV tab.6'!K38),ROUND('Tabulka č. 6'!K38-'KN 2016 OV tab.6'!K38,0),"")</f>
        <v>1961</v>
      </c>
      <c r="L38" s="87">
        <f>IF(ISNUMBER('Tabulka č. 6'!L38-'KN 2016 OV tab.6'!L38),ROUND('Tabulka č. 6'!L38-'KN 2016 OV tab.6'!L38,0),"")</f>
        <v>1544</v>
      </c>
      <c r="M38" s="86">
        <f>IF(ISNUMBER('Tabulka č. 6'!M38-'KN 2016 OV tab.6'!M38),ROUND('Tabulka č. 6'!M38-'KN 2016 OV tab.6'!M38,0),"")</f>
        <v>2154</v>
      </c>
      <c r="N38" s="86">
        <f>IF(ISNUMBER('Tabulka č. 6'!N38-'KN 2016 OV tab.6'!N38),ROUND('Tabulka č. 6'!N38-'KN 2016 OV tab.6'!N38,0),"")</f>
        <v>2071</v>
      </c>
      <c r="O38" s="88">
        <f>IF(ISNUMBER('Tabulka č. 6'!O38-'KN 2016 OV tab.6'!O38),ROUND('Tabulka č. 6'!O38-'KN 2016 OV tab.6'!O38,0),"")</f>
        <v>2100</v>
      </c>
      <c r="P38" s="49">
        <f t="shared" si="4"/>
        <v>1908.1538461538462</v>
      </c>
    </row>
    <row r="39" spans="1:16" x14ac:dyDescent="0.25">
      <c r="A39" s="43" t="s">
        <v>27</v>
      </c>
      <c r="B39" s="83">
        <f>IF(ISNUMBER('Tabulka č. 6'!B39-'KN 2016 OV tab.6'!B39),ROUND('Tabulka č. 6'!B39-'KN 2016 OV tab.6'!B39,2),"")</f>
        <v>0</v>
      </c>
      <c r="C39" s="83">
        <f>IF(ISNUMBER('Tabulka č. 6'!C39-'KN 2016 OV tab.6'!C39),ROUND('Tabulka č. 6'!C39-'KN 2016 OV tab.6'!C39,2),"")</f>
        <v>0</v>
      </c>
      <c r="D39" s="83">
        <f>IF(ISNUMBER('Tabulka č. 6'!D39-'KN 2016 OV tab.6'!D39),ROUND('Tabulka č. 6'!D39-'KN 2016 OV tab.6'!D39,2),"")</f>
        <v>0</v>
      </c>
      <c r="E39" s="83">
        <f>IF(ISNUMBER('Tabulka č. 6'!E39-'KN 2016 OV tab.6'!E39),ROUND('Tabulka č. 6'!E39-'KN 2016 OV tab.6'!E39,2),"")</f>
        <v>0</v>
      </c>
      <c r="F39" s="83" t="str">
        <f>IF(ISNUMBER('Tabulka č. 6'!F39-'KN 2016 OV tab.6'!F39),ROUND('Tabulka č. 6'!F39-'KN 2016 OV tab.6'!F39,2),"")</f>
        <v/>
      </c>
      <c r="G39" s="84">
        <f>IF(ISNUMBER('Tabulka č. 6'!G39-'KN 2016 OV tab.6'!G39),ROUND('Tabulka č. 6'!G39-'KN 2016 OV tab.6'!G39,2),"")</f>
        <v>0</v>
      </c>
      <c r="H39" s="83">
        <f>IF(ISNUMBER('Tabulka č. 6'!H39-'KN 2016 OV tab.6'!H39),ROUND('Tabulka č. 6'!H39-'KN 2016 OV tab.6'!H39,2),"")</f>
        <v>-0.41</v>
      </c>
      <c r="I39" s="83">
        <f>IF(ISNUMBER('Tabulka č. 6'!I39-'KN 2016 OV tab.6'!I39),ROUND('Tabulka č. 6'!I39-'KN 2016 OV tab.6'!I39,2),"")</f>
        <v>0</v>
      </c>
      <c r="J39" s="83">
        <f>IF(ISNUMBER('Tabulka č. 6'!J39-'KN 2016 OV tab.6'!J39),ROUND('Tabulka č. 6'!J39-'KN 2016 OV tab.6'!J39,2),"")</f>
        <v>0</v>
      </c>
      <c r="K39" s="83">
        <f>IF(ISNUMBER('Tabulka č. 6'!K39-'KN 2016 OV tab.6'!K39),ROUND('Tabulka č. 6'!K39-'KN 2016 OV tab.6'!K39,2),"")</f>
        <v>0</v>
      </c>
      <c r="L39" s="83">
        <f>IF(ISNUMBER('Tabulka č. 6'!L39-'KN 2016 OV tab.6'!L39),ROUND('Tabulka č. 6'!L39-'KN 2016 OV tab.6'!L39,2),"")</f>
        <v>0</v>
      </c>
      <c r="M39" s="83">
        <f>IF(ISNUMBER('Tabulka č. 6'!M39-'KN 2016 OV tab.6'!M39),ROUND('Tabulka č. 6'!M39-'KN 2016 OV tab.6'!M39,2),"")</f>
        <v>0</v>
      </c>
      <c r="N39" s="83">
        <f>IF(ISNUMBER('Tabulka č. 6'!N39-'KN 2016 OV tab.6'!N39),ROUND('Tabulka č. 6'!N39-'KN 2016 OV tab.6'!N39,2),"")</f>
        <v>0</v>
      </c>
      <c r="O39" s="85">
        <f>IF(ISNUMBER('Tabulka č. 6'!O39-'KN 2016 OV tab.6'!O39),ROUND('Tabulka č. 6'!O39-'KN 2016 OV tab.6'!O39,2),"")</f>
        <v>0</v>
      </c>
      <c r="P39" s="48">
        <f t="shared" si="4"/>
        <v>-3.1538461538461536E-2</v>
      </c>
    </row>
    <row r="40" spans="1:16" s="39" customFormat="1" ht="15.75" thickBot="1" x14ac:dyDescent="0.3">
      <c r="A40" s="44" t="s">
        <v>28</v>
      </c>
      <c r="B40" s="89">
        <f>IF(ISNUMBER('Tabulka č. 6'!B40-'KN 2016 OV tab.6'!B40),ROUND('Tabulka č. 6'!B40-'KN 2016 OV tab.6'!B40,0),"")</f>
        <v>1000</v>
      </c>
      <c r="C40" s="89">
        <f>IF(ISNUMBER('Tabulka č. 6'!C40-'KN 2016 OV tab.6'!C40),ROUND('Tabulka č. 6'!C40-'KN 2016 OV tab.6'!C40,0),"")</f>
        <v>1024</v>
      </c>
      <c r="D40" s="89">
        <f>IF(ISNUMBER('Tabulka č. 6'!D40-'KN 2016 OV tab.6'!D40),ROUND('Tabulka č. 6'!D40-'KN 2016 OV tab.6'!D40,0),"")</f>
        <v>777</v>
      </c>
      <c r="E40" s="89">
        <f>IF(ISNUMBER('Tabulka č. 6'!E40-'KN 2016 OV tab.6'!E40),ROUND('Tabulka č. 6'!E40-'KN 2016 OV tab.6'!E40,0),"")</f>
        <v>1232</v>
      </c>
      <c r="F40" s="89" t="str">
        <f>IF(ISNUMBER('Tabulka č. 6'!F40-'KN 2016 OV tab.6'!F40),ROUND('Tabulka č. 6'!F40-'KN 2016 OV tab.6'!F40,0),"")</f>
        <v/>
      </c>
      <c r="G40" s="89">
        <f>IF(ISNUMBER('Tabulka č. 6'!G40-'KN 2016 OV tab.6'!G40),ROUND('Tabulka č. 6'!G40-'KN 2016 OV tab.6'!G40,0),"")</f>
        <v>754</v>
      </c>
      <c r="H40" s="89">
        <f>IF(ISNUMBER('Tabulka č. 6'!H40-'KN 2016 OV tab.6'!H40),ROUND('Tabulka č. 6'!H40-'KN 2016 OV tab.6'!H40,0),"")</f>
        <v>1460</v>
      </c>
      <c r="I40" s="89">
        <f>IF(ISNUMBER('Tabulka č. 6'!I40-'KN 2016 OV tab.6'!I40),ROUND('Tabulka č. 6'!I40-'KN 2016 OV tab.6'!I40,0),"")</f>
        <v>781</v>
      </c>
      <c r="J40" s="89">
        <f>IF(ISNUMBER('Tabulka č. 6'!J40-'KN 2016 OV tab.6'!J40),ROUND('Tabulka č. 6'!J40-'KN 2016 OV tab.6'!J40,0),"")</f>
        <v>695</v>
      </c>
      <c r="K40" s="89">
        <f>IF(ISNUMBER('Tabulka č. 6'!K40-'KN 2016 OV tab.6'!K40),ROUND('Tabulka č. 6'!K40-'KN 2016 OV tab.6'!K40,0),"")</f>
        <v>753</v>
      </c>
      <c r="L40" s="90">
        <f>IF(ISNUMBER('Tabulka č. 6'!L40-'KN 2016 OV tab.6'!L40),ROUND('Tabulka č. 6'!L40-'KN 2016 OV tab.6'!L40,0),"")</f>
        <v>688</v>
      </c>
      <c r="M40" s="89">
        <f>IF(ISNUMBER('Tabulka č. 6'!M40-'KN 2016 OV tab.6'!M40),ROUND('Tabulka č. 6'!M40-'KN 2016 OV tab.6'!M40,0),"")</f>
        <v>788</v>
      </c>
      <c r="N40" s="89">
        <f>IF(ISNUMBER('Tabulka č. 6'!N40-'KN 2016 OV tab.6'!N40),ROUND('Tabulka č. 6'!N40-'KN 2016 OV tab.6'!N40,0),"")</f>
        <v>799</v>
      </c>
      <c r="O40" s="91">
        <f>IF(ISNUMBER('Tabulka č. 6'!O40-'KN 2016 OV tab.6'!O40),ROUND('Tabulka č. 6'!O40-'KN 2016 OV tab.6'!O40,0),"")</f>
        <v>850</v>
      </c>
      <c r="P40" s="50">
        <f t="shared" si="4"/>
        <v>892.38461538461536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X38"/>
  <sheetViews>
    <sheetView zoomScaleNormal="100" workbookViewId="0">
      <selection activeCell="CK17" sqref="CK17"/>
    </sheetView>
  </sheetViews>
  <sheetFormatPr defaultRowHeight="15" x14ac:dyDescent="0.25"/>
  <cols>
    <col min="1" max="1" width="45.7109375" style="1" customWidth="1"/>
    <col min="2" max="16" width="7.7109375" style="1" customWidth="1"/>
    <col min="17" max="17" width="9.140625" style="1"/>
    <col min="18" max="32" width="7.85546875" style="1" customWidth="1"/>
    <col min="33" max="33" width="9.140625" style="1"/>
    <col min="34" max="48" width="6.140625" style="1" customWidth="1"/>
    <col min="49" max="49" width="9.140625" style="1"/>
    <col min="50" max="64" width="6.85546875" style="1" customWidth="1"/>
    <col min="65" max="65" width="9.140625" style="1"/>
    <col min="66" max="80" width="7.7109375" style="1" customWidth="1"/>
    <col min="81" max="16384" width="9.140625" style="1"/>
  </cols>
  <sheetData>
    <row r="1" spans="1:128" ht="18.75" x14ac:dyDescent="0.3">
      <c r="A1" s="36"/>
      <c r="B1" s="101" t="s">
        <v>62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R1" s="101" t="str">
        <f>$B$1</f>
        <v>Krajské normativy Střední vzdělávání v roce 2017</v>
      </c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H1" s="101" t="str">
        <f>$B$1</f>
        <v>Krajské normativy Střední vzdělávání v roce 2017</v>
      </c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X1" s="101" t="str">
        <f>$B$1</f>
        <v>Krajské normativy Střední vzdělávání v roce 2017</v>
      </c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N1" s="101" t="str">
        <f>$B$1</f>
        <v>Krajské normativy Střední vzdělávání v roce 2017</v>
      </c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D1" s="101" t="str">
        <f>$B$1</f>
        <v>Krajské normativy Střední vzdělávání v roce 2017</v>
      </c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T1" s="101" t="str">
        <f>$B$1</f>
        <v>Krajské normativy Střední vzdělávání v roce 2017</v>
      </c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J1" s="101" t="str">
        <f>$B$1</f>
        <v>Krajské normativy Střední vzdělávání v roce 2017</v>
      </c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</row>
    <row r="2" spans="1:128" ht="15.75" x14ac:dyDescent="0.25">
      <c r="A2" s="71"/>
      <c r="B2" s="103" t="s">
        <v>53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 t="s">
        <v>53</v>
      </c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 t="s">
        <v>53</v>
      </c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 t="s">
        <v>53</v>
      </c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 t="s">
        <v>23</v>
      </c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DI2" s="103" t="s">
        <v>23</v>
      </c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</row>
    <row r="3" spans="1:128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28" s="4" customFormat="1" ht="15.75" x14ac:dyDescent="0.25">
      <c r="A4" s="67"/>
      <c r="B4" s="106" t="s">
        <v>15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5"/>
      <c r="R4" s="110" t="s">
        <v>16</v>
      </c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7"/>
      <c r="AH4" s="102" t="s">
        <v>19</v>
      </c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6"/>
      <c r="AX4" s="104" t="s">
        <v>20</v>
      </c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22"/>
      <c r="BN4" s="105" t="s">
        <v>17</v>
      </c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8"/>
      <c r="CD4" s="111" t="s">
        <v>18</v>
      </c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9"/>
      <c r="CT4" s="108" t="s">
        <v>21</v>
      </c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23"/>
      <c r="DJ4" s="109" t="s">
        <v>22</v>
      </c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24"/>
    </row>
    <row r="5" spans="1:128" s="12" customFormat="1" ht="60.75" customHeight="1" x14ac:dyDescent="0.25">
      <c r="A5" s="68" t="s">
        <v>31</v>
      </c>
      <c r="B5" s="25" t="s">
        <v>2</v>
      </c>
      <c r="C5" s="10" t="s">
        <v>3</v>
      </c>
      <c r="D5" s="10" t="s">
        <v>0</v>
      </c>
      <c r="E5" s="10" t="s">
        <v>1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0" t="s">
        <v>13</v>
      </c>
      <c r="P5" s="11" t="s">
        <v>14</v>
      </c>
      <c r="R5" s="15" t="s">
        <v>2</v>
      </c>
      <c r="S5" s="15" t="s">
        <v>3</v>
      </c>
      <c r="T5" s="15" t="s">
        <v>0</v>
      </c>
      <c r="U5" s="15" t="s">
        <v>1</v>
      </c>
      <c r="V5" s="15" t="s">
        <v>4</v>
      </c>
      <c r="W5" s="15" t="s">
        <v>5</v>
      </c>
      <c r="X5" s="15" t="s">
        <v>6</v>
      </c>
      <c r="Y5" s="15" t="s">
        <v>7</v>
      </c>
      <c r="Z5" s="15" t="s">
        <v>8</v>
      </c>
      <c r="AA5" s="15" t="s">
        <v>9</v>
      </c>
      <c r="AB5" s="15" t="s">
        <v>10</v>
      </c>
      <c r="AC5" s="15" t="s">
        <v>11</v>
      </c>
      <c r="AD5" s="15" t="s">
        <v>12</v>
      </c>
      <c r="AE5" s="15" t="s">
        <v>13</v>
      </c>
      <c r="AF5" s="16" t="s">
        <v>14</v>
      </c>
      <c r="AH5" s="13" t="s">
        <v>2</v>
      </c>
      <c r="AI5" s="13" t="s">
        <v>3</v>
      </c>
      <c r="AJ5" s="13" t="s">
        <v>0</v>
      </c>
      <c r="AK5" s="13" t="s">
        <v>1</v>
      </c>
      <c r="AL5" s="13" t="s">
        <v>4</v>
      </c>
      <c r="AM5" s="13" t="s">
        <v>5</v>
      </c>
      <c r="AN5" s="13" t="s">
        <v>6</v>
      </c>
      <c r="AO5" s="13" t="s">
        <v>7</v>
      </c>
      <c r="AP5" s="13" t="s">
        <v>8</v>
      </c>
      <c r="AQ5" s="13" t="s">
        <v>9</v>
      </c>
      <c r="AR5" s="13" t="s">
        <v>10</v>
      </c>
      <c r="AS5" s="13" t="s">
        <v>11</v>
      </c>
      <c r="AT5" s="13" t="s">
        <v>12</v>
      </c>
      <c r="AU5" s="13" t="s">
        <v>13</v>
      </c>
      <c r="AV5" s="14" t="s">
        <v>14</v>
      </c>
      <c r="AX5" s="26" t="s">
        <v>2</v>
      </c>
      <c r="AY5" s="26" t="s">
        <v>3</v>
      </c>
      <c r="AZ5" s="26" t="s">
        <v>0</v>
      </c>
      <c r="BA5" s="26" t="s">
        <v>1</v>
      </c>
      <c r="BB5" s="26" t="s">
        <v>4</v>
      </c>
      <c r="BC5" s="26" t="s">
        <v>5</v>
      </c>
      <c r="BD5" s="26" t="s">
        <v>6</v>
      </c>
      <c r="BE5" s="26" t="s">
        <v>7</v>
      </c>
      <c r="BF5" s="26" t="s">
        <v>8</v>
      </c>
      <c r="BG5" s="26" t="s">
        <v>9</v>
      </c>
      <c r="BH5" s="26" t="s">
        <v>10</v>
      </c>
      <c r="BI5" s="26" t="s">
        <v>11</v>
      </c>
      <c r="BJ5" s="26" t="s">
        <v>12</v>
      </c>
      <c r="BK5" s="26" t="s">
        <v>13</v>
      </c>
      <c r="BL5" s="27" t="s">
        <v>14</v>
      </c>
      <c r="BN5" s="17" t="s">
        <v>2</v>
      </c>
      <c r="BO5" s="17" t="s">
        <v>3</v>
      </c>
      <c r="BP5" s="17" t="s">
        <v>0</v>
      </c>
      <c r="BQ5" s="17" t="s">
        <v>1</v>
      </c>
      <c r="BR5" s="17" t="s">
        <v>4</v>
      </c>
      <c r="BS5" s="17" t="s">
        <v>5</v>
      </c>
      <c r="BT5" s="17" t="s">
        <v>6</v>
      </c>
      <c r="BU5" s="17" t="s">
        <v>7</v>
      </c>
      <c r="BV5" s="17" t="s">
        <v>8</v>
      </c>
      <c r="BW5" s="17" t="s">
        <v>9</v>
      </c>
      <c r="BX5" s="17" t="s">
        <v>10</v>
      </c>
      <c r="BY5" s="17" t="s">
        <v>11</v>
      </c>
      <c r="BZ5" s="17" t="s">
        <v>12</v>
      </c>
      <c r="CA5" s="17" t="s">
        <v>13</v>
      </c>
      <c r="CB5" s="18" t="s">
        <v>14</v>
      </c>
      <c r="CD5" s="19" t="s">
        <v>2</v>
      </c>
      <c r="CE5" s="19" t="s">
        <v>3</v>
      </c>
      <c r="CF5" s="19" t="s">
        <v>0</v>
      </c>
      <c r="CG5" s="19" t="s">
        <v>1</v>
      </c>
      <c r="CH5" s="19" t="s">
        <v>4</v>
      </c>
      <c r="CI5" s="19" t="s">
        <v>5</v>
      </c>
      <c r="CJ5" s="19" t="s">
        <v>6</v>
      </c>
      <c r="CK5" s="19" t="s">
        <v>7</v>
      </c>
      <c r="CL5" s="19" t="s">
        <v>8</v>
      </c>
      <c r="CM5" s="19" t="s">
        <v>9</v>
      </c>
      <c r="CN5" s="19" t="s">
        <v>10</v>
      </c>
      <c r="CO5" s="19" t="s">
        <v>11</v>
      </c>
      <c r="CP5" s="19" t="s">
        <v>12</v>
      </c>
      <c r="CQ5" s="19" t="s">
        <v>13</v>
      </c>
      <c r="CR5" s="20" t="s">
        <v>14</v>
      </c>
      <c r="CT5" s="28" t="s">
        <v>2</v>
      </c>
      <c r="CU5" s="28" t="s">
        <v>3</v>
      </c>
      <c r="CV5" s="28" t="s">
        <v>0</v>
      </c>
      <c r="CW5" s="28" t="s">
        <v>1</v>
      </c>
      <c r="CX5" s="28" t="s">
        <v>4</v>
      </c>
      <c r="CY5" s="28" t="s">
        <v>5</v>
      </c>
      <c r="CZ5" s="28" t="s">
        <v>6</v>
      </c>
      <c r="DA5" s="28" t="s">
        <v>7</v>
      </c>
      <c r="DB5" s="28" t="s">
        <v>8</v>
      </c>
      <c r="DC5" s="28" t="s">
        <v>9</v>
      </c>
      <c r="DD5" s="28" t="s">
        <v>10</v>
      </c>
      <c r="DE5" s="28" t="s">
        <v>11</v>
      </c>
      <c r="DF5" s="28" t="s">
        <v>12</v>
      </c>
      <c r="DG5" s="28" t="s">
        <v>13</v>
      </c>
      <c r="DH5" s="29" t="s">
        <v>14</v>
      </c>
      <c r="DJ5" s="30" t="s">
        <v>2</v>
      </c>
      <c r="DK5" s="30" t="s">
        <v>3</v>
      </c>
      <c r="DL5" s="30" t="s">
        <v>0</v>
      </c>
      <c r="DM5" s="30" t="s">
        <v>1</v>
      </c>
      <c r="DN5" s="30" t="s">
        <v>4</v>
      </c>
      <c r="DO5" s="30" t="s">
        <v>5</v>
      </c>
      <c r="DP5" s="30" t="s">
        <v>6</v>
      </c>
      <c r="DQ5" s="30" t="s">
        <v>7</v>
      </c>
      <c r="DR5" s="30" t="s">
        <v>8</v>
      </c>
      <c r="DS5" s="30" t="s">
        <v>9</v>
      </c>
      <c r="DT5" s="30" t="s">
        <v>10</v>
      </c>
      <c r="DU5" s="30" t="s">
        <v>11</v>
      </c>
      <c r="DV5" s="30" t="s">
        <v>12</v>
      </c>
      <c r="DW5" s="30" t="s">
        <v>13</v>
      </c>
      <c r="DX5" s="31" t="s">
        <v>14</v>
      </c>
    </row>
    <row r="6" spans="1:128" x14ac:dyDescent="0.25">
      <c r="A6" s="63" t="s">
        <v>57</v>
      </c>
      <c r="B6" s="72">
        <v>19571.471687664405</v>
      </c>
      <c r="C6" s="72">
        <v>19991.239852517985</v>
      </c>
      <c r="D6" s="72">
        <v>18086.314744883079</v>
      </c>
      <c r="E6" s="72">
        <v>18495.796490170971</v>
      </c>
      <c r="F6" s="72">
        <v>19791.694872637949</v>
      </c>
      <c r="G6" s="72">
        <v>17030.829472777132</v>
      </c>
      <c r="H6" s="72">
        <v>17745.999262533329</v>
      </c>
      <c r="I6" s="72">
        <v>18944.231627711099</v>
      </c>
      <c r="J6" s="72">
        <v>20263.978530694396</v>
      </c>
      <c r="K6" s="72">
        <v>19137.968187461694</v>
      </c>
      <c r="L6" s="72">
        <v>19295.265524322152</v>
      </c>
      <c r="M6" s="72">
        <v>18996.766763180898</v>
      </c>
      <c r="N6" s="72">
        <v>20500.65306122449</v>
      </c>
      <c r="O6" s="72">
        <v>17465.151419870093</v>
      </c>
      <c r="P6" s="73">
        <v>18951.240106974979</v>
      </c>
      <c r="R6" s="72">
        <v>790</v>
      </c>
      <c r="S6" s="72">
        <v>610.78499999999997</v>
      </c>
      <c r="T6" s="72">
        <v>700</v>
      </c>
      <c r="U6" s="72">
        <v>517</v>
      </c>
      <c r="V6" s="72">
        <v>770</v>
      </c>
      <c r="W6" s="72">
        <v>402</v>
      </c>
      <c r="X6" s="72">
        <v>700</v>
      </c>
      <c r="Y6" s="72">
        <v>722</v>
      </c>
      <c r="Z6" s="72">
        <v>683</v>
      </c>
      <c r="AA6" s="72">
        <v>594</v>
      </c>
      <c r="AB6" s="72">
        <v>418</v>
      </c>
      <c r="AC6" s="72">
        <v>715</v>
      </c>
      <c r="AD6" s="72">
        <v>542</v>
      </c>
      <c r="AE6" s="72">
        <v>325</v>
      </c>
      <c r="AF6" s="73">
        <v>606.34178571428572</v>
      </c>
      <c r="AH6" s="72">
        <v>15965.665236051502</v>
      </c>
      <c r="AI6" s="72">
        <v>16519.930499999999</v>
      </c>
      <c r="AJ6" s="72">
        <v>15395.54218638844</v>
      </c>
      <c r="AK6" s="72">
        <v>15471.251035625517</v>
      </c>
      <c r="AL6" s="72">
        <v>16368.876080691642</v>
      </c>
      <c r="AM6" s="72">
        <v>15072.355245973009</v>
      </c>
      <c r="AN6" s="72">
        <v>14278.110529732443</v>
      </c>
      <c r="AO6" s="72">
        <v>15877.333333333334</v>
      </c>
      <c r="AP6" s="72">
        <v>16298.523985239852</v>
      </c>
      <c r="AQ6" s="72">
        <v>16012.276487856952</v>
      </c>
      <c r="AR6" s="72">
        <v>15868.93952173483</v>
      </c>
      <c r="AS6" s="72">
        <v>15809.284818067754</v>
      </c>
      <c r="AT6" s="72">
        <v>16325.142857142857</v>
      </c>
      <c r="AU6" s="72">
        <v>14636.942675159235</v>
      </c>
      <c r="AV6" s="73">
        <v>15707.155320928387</v>
      </c>
      <c r="AX6" s="72">
        <v>3605.8064516129034</v>
      </c>
      <c r="AY6" s="72">
        <v>3471.3093525179861</v>
      </c>
      <c r="AZ6" s="72">
        <v>2690.7725584946402</v>
      </c>
      <c r="BA6" s="72">
        <v>3024.5454545454545</v>
      </c>
      <c r="BB6" s="72">
        <v>3422.8187919463085</v>
      </c>
      <c r="BC6" s="72">
        <v>1958.4742268041236</v>
      </c>
      <c r="BD6" s="72">
        <v>3467.8887328008868</v>
      </c>
      <c r="BE6" s="72">
        <v>3066.8982943777637</v>
      </c>
      <c r="BF6" s="72">
        <v>3965.4545454545455</v>
      </c>
      <c r="BG6" s="72">
        <v>3125.691699604743</v>
      </c>
      <c r="BH6" s="72">
        <v>3426.3260025873219</v>
      </c>
      <c r="BI6" s="72">
        <v>3187.4819451131443</v>
      </c>
      <c r="BJ6" s="72">
        <v>4175.5102040816328</v>
      </c>
      <c r="BK6" s="72">
        <v>2828.2087447108602</v>
      </c>
      <c r="BL6" s="73">
        <v>3244.0847860465938</v>
      </c>
      <c r="BN6" s="74">
        <v>23.3</v>
      </c>
      <c r="BO6" s="74">
        <v>23.19961333977767</v>
      </c>
      <c r="BP6" s="74">
        <v>23.420805557520001</v>
      </c>
      <c r="BQ6" s="95">
        <v>24.14</v>
      </c>
      <c r="BR6" s="74">
        <v>20.82</v>
      </c>
      <c r="BS6" s="76">
        <v>22.97</v>
      </c>
      <c r="BT6" s="74">
        <v>25.902586986552095</v>
      </c>
      <c r="BU6" s="75">
        <v>22.5</v>
      </c>
      <c r="BV6" s="74">
        <v>21.68</v>
      </c>
      <c r="BW6" s="74">
        <v>22.481999999999999</v>
      </c>
      <c r="BX6" s="74">
        <v>23.031406698564595</v>
      </c>
      <c r="BY6" s="74">
        <v>23.91</v>
      </c>
      <c r="BZ6" s="74">
        <v>21</v>
      </c>
      <c r="CA6" s="74">
        <v>25.12</v>
      </c>
      <c r="CB6" s="75">
        <v>23.105458041601029</v>
      </c>
      <c r="CD6" s="72">
        <v>31000</v>
      </c>
      <c r="CE6" s="72">
        <v>31938</v>
      </c>
      <c r="CF6" s="72">
        <v>30048</v>
      </c>
      <c r="CG6" s="72">
        <v>31123</v>
      </c>
      <c r="CH6" s="72">
        <v>28400</v>
      </c>
      <c r="CI6" s="72">
        <v>28851</v>
      </c>
      <c r="CJ6" s="72">
        <v>30820</v>
      </c>
      <c r="CK6" s="3">
        <v>29770</v>
      </c>
      <c r="CL6" s="72">
        <v>29446</v>
      </c>
      <c r="CM6" s="72">
        <v>29999</v>
      </c>
      <c r="CN6" s="72">
        <v>30457</v>
      </c>
      <c r="CO6" s="72">
        <v>31500</v>
      </c>
      <c r="CP6" s="72">
        <v>28569</v>
      </c>
      <c r="CQ6" s="72">
        <v>30640</v>
      </c>
      <c r="CR6" s="73">
        <v>30182.928571428572</v>
      </c>
      <c r="CT6" s="74">
        <v>62</v>
      </c>
      <c r="CU6" s="95">
        <v>62.55</v>
      </c>
      <c r="CV6" s="74">
        <v>72.790990595495231</v>
      </c>
      <c r="CW6" s="95">
        <v>66</v>
      </c>
      <c r="CX6" s="74">
        <v>53.64</v>
      </c>
      <c r="CY6" s="76">
        <v>97</v>
      </c>
      <c r="CZ6" s="74">
        <v>63.981291527999986</v>
      </c>
      <c r="DA6" s="75">
        <v>63.32</v>
      </c>
      <c r="DB6" s="75">
        <v>55</v>
      </c>
      <c r="DC6" s="74">
        <v>60.72</v>
      </c>
      <c r="DD6" s="74">
        <v>61.84</v>
      </c>
      <c r="DE6" s="74">
        <v>62.309999999999995</v>
      </c>
      <c r="DF6" s="74">
        <v>49</v>
      </c>
      <c r="DG6" s="74">
        <v>70.900000000000006</v>
      </c>
      <c r="DH6" s="75">
        <v>64.360877294535371</v>
      </c>
      <c r="DJ6" s="72">
        <v>18630</v>
      </c>
      <c r="DK6" s="72">
        <v>18094.2</v>
      </c>
      <c r="DL6" s="72">
        <v>16322</v>
      </c>
      <c r="DM6" s="72">
        <v>16635</v>
      </c>
      <c r="DN6" s="72">
        <v>15300</v>
      </c>
      <c r="DO6" s="72">
        <v>15831</v>
      </c>
      <c r="DP6" s="72">
        <v>18490</v>
      </c>
      <c r="DQ6" s="3">
        <v>16183</v>
      </c>
      <c r="DR6" s="72">
        <v>18175</v>
      </c>
      <c r="DS6" s="72">
        <v>15816</v>
      </c>
      <c r="DT6" s="72">
        <v>17657</v>
      </c>
      <c r="DU6" s="72">
        <v>16551</v>
      </c>
      <c r="DV6" s="72">
        <v>17050</v>
      </c>
      <c r="DW6" s="72">
        <v>16710</v>
      </c>
      <c r="DX6" s="73">
        <v>16960.3</v>
      </c>
    </row>
    <row r="7" spans="1:128" x14ac:dyDescent="0.25">
      <c r="A7" s="63" t="s">
        <v>47</v>
      </c>
      <c r="B7" s="72">
        <v>19921.595925297115</v>
      </c>
      <c r="C7" s="72">
        <v>23618.757892517988</v>
      </c>
      <c r="D7" s="72">
        <v>18086.314744883079</v>
      </c>
      <c r="E7" s="72">
        <v>19840.214072285213</v>
      </c>
      <c r="F7" s="72">
        <v>18208.03917701594</v>
      </c>
      <c r="G7" s="72">
        <v>17030.829472777132</v>
      </c>
      <c r="H7" s="72">
        <v>18828.325343860779</v>
      </c>
      <c r="I7" s="72">
        <v>19015.112580092049</v>
      </c>
      <c r="J7" s="72">
        <v>20263.978530694396</v>
      </c>
      <c r="K7" s="72">
        <v>19389.719891526674</v>
      </c>
      <c r="L7" s="72">
        <v>19595.64927513359</v>
      </c>
      <c r="M7" s="72">
        <v>19586.61426615436</v>
      </c>
      <c r="N7" s="72">
        <v>17112.415864458992</v>
      </c>
      <c r="O7" s="72">
        <v>20336.780173282288</v>
      </c>
      <c r="P7" s="73">
        <v>19345.310514998542</v>
      </c>
      <c r="R7" s="72">
        <v>3090</v>
      </c>
      <c r="S7" s="72">
        <v>2462.3676</v>
      </c>
      <c r="T7" s="72">
        <v>700</v>
      </c>
      <c r="U7" s="72">
        <v>517</v>
      </c>
      <c r="V7" s="72">
        <v>770</v>
      </c>
      <c r="W7" s="72">
        <v>402</v>
      </c>
      <c r="X7" s="72">
        <v>700</v>
      </c>
      <c r="Y7" s="72">
        <v>722.3</v>
      </c>
      <c r="Z7" s="72">
        <v>683</v>
      </c>
      <c r="AA7" s="72">
        <v>596</v>
      </c>
      <c r="AB7" s="72">
        <v>418</v>
      </c>
      <c r="AC7" s="72">
        <v>715</v>
      </c>
      <c r="AD7" s="72">
        <v>2463</v>
      </c>
      <c r="AE7" s="72">
        <v>325</v>
      </c>
      <c r="AF7" s="73">
        <v>1040.2619714285713</v>
      </c>
      <c r="AH7" s="72">
        <v>16315.78947368421</v>
      </c>
      <c r="AI7" s="72">
        <v>20147.448540000001</v>
      </c>
      <c r="AJ7" s="72">
        <v>15395.54218638844</v>
      </c>
      <c r="AK7" s="72">
        <v>16815.668617739757</v>
      </c>
      <c r="AL7" s="72">
        <v>15323.741007194245</v>
      </c>
      <c r="AM7" s="72">
        <v>15072.355245973009</v>
      </c>
      <c r="AN7" s="72">
        <v>15360.436611059893</v>
      </c>
      <c r="AO7" s="72">
        <v>15948.214285714286</v>
      </c>
      <c r="AP7" s="72">
        <v>16298.523985239852</v>
      </c>
      <c r="AQ7" s="72">
        <v>16264.028191921931</v>
      </c>
      <c r="AR7" s="72">
        <v>16169.323272546268</v>
      </c>
      <c r="AS7" s="72">
        <v>16399.132321041216</v>
      </c>
      <c r="AT7" s="72">
        <v>12936.905660377359</v>
      </c>
      <c r="AU7" s="72">
        <v>17508.571428571428</v>
      </c>
      <c r="AV7" s="73">
        <v>16139.691487675134</v>
      </c>
      <c r="AX7" s="72">
        <v>3605.8064516129034</v>
      </c>
      <c r="AY7" s="72">
        <v>3471.3093525179861</v>
      </c>
      <c r="AZ7" s="72">
        <v>2690.7725584946402</v>
      </c>
      <c r="BA7" s="72">
        <v>3024.5454545454545</v>
      </c>
      <c r="BB7" s="72">
        <v>2884.298169821695</v>
      </c>
      <c r="BC7" s="72">
        <v>1958.4742268041236</v>
      </c>
      <c r="BD7" s="72">
        <v>3467.8887328008868</v>
      </c>
      <c r="BE7" s="72">
        <v>3066.8982943777637</v>
      </c>
      <c r="BF7" s="72">
        <v>3965.4545454545455</v>
      </c>
      <c r="BG7" s="72">
        <v>3125.691699604743</v>
      </c>
      <c r="BH7" s="72">
        <v>3426.3260025873219</v>
      </c>
      <c r="BI7" s="72">
        <v>3187.4819451131443</v>
      </c>
      <c r="BJ7" s="72">
        <v>4175.5102040816328</v>
      </c>
      <c r="BK7" s="72">
        <v>2828.2087447108602</v>
      </c>
      <c r="BL7" s="73">
        <v>3205.6190273234065</v>
      </c>
      <c r="BN7" s="74">
        <v>22.8</v>
      </c>
      <c r="BO7" s="74">
        <v>19.022557582867016</v>
      </c>
      <c r="BP7" s="74">
        <v>23.420805557520001</v>
      </c>
      <c r="BQ7" s="95">
        <v>22.21</v>
      </c>
      <c r="BR7" s="74">
        <v>22.24</v>
      </c>
      <c r="BS7" s="76">
        <v>22.97</v>
      </c>
      <c r="BT7" s="74">
        <v>24.077440593954606</v>
      </c>
      <c r="BU7" s="75">
        <v>22.4</v>
      </c>
      <c r="BV7" s="74">
        <v>21.68</v>
      </c>
      <c r="BW7" s="74">
        <v>22.134</v>
      </c>
      <c r="BX7" s="74">
        <v>22.603543378995436</v>
      </c>
      <c r="BY7" s="74">
        <v>23.05</v>
      </c>
      <c r="BZ7" s="74">
        <v>26.5</v>
      </c>
      <c r="CA7" s="74">
        <v>21</v>
      </c>
      <c r="CB7" s="75">
        <v>22.579167650952648</v>
      </c>
      <c r="CD7" s="72">
        <v>31000</v>
      </c>
      <c r="CE7" s="72">
        <v>31938</v>
      </c>
      <c r="CF7" s="72">
        <v>30048</v>
      </c>
      <c r="CG7" s="72">
        <v>31123</v>
      </c>
      <c r="CH7" s="72">
        <v>28400</v>
      </c>
      <c r="CI7" s="72">
        <v>28851</v>
      </c>
      <c r="CJ7" s="72">
        <v>30820</v>
      </c>
      <c r="CK7" s="3">
        <v>29770</v>
      </c>
      <c r="CL7" s="72">
        <v>29446</v>
      </c>
      <c r="CM7" s="72">
        <v>29999</v>
      </c>
      <c r="CN7" s="72">
        <v>30457</v>
      </c>
      <c r="CO7" s="72">
        <v>31500</v>
      </c>
      <c r="CP7" s="72">
        <v>28569</v>
      </c>
      <c r="CQ7" s="72">
        <v>30640</v>
      </c>
      <c r="CR7" s="73">
        <v>30182.928571428572</v>
      </c>
      <c r="CT7" s="74">
        <v>62</v>
      </c>
      <c r="CU7" s="95">
        <v>62.55</v>
      </c>
      <c r="CV7" s="74">
        <v>72.790990595495231</v>
      </c>
      <c r="CW7" s="95">
        <v>66</v>
      </c>
      <c r="CX7" s="74">
        <v>63.655000000000001</v>
      </c>
      <c r="CY7" s="76">
        <v>97</v>
      </c>
      <c r="CZ7" s="74">
        <v>63.981291527999986</v>
      </c>
      <c r="DA7" s="75">
        <v>63.32</v>
      </c>
      <c r="DB7" s="75">
        <v>55</v>
      </c>
      <c r="DC7" s="74">
        <v>60.72</v>
      </c>
      <c r="DD7" s="74">
        <v>61.84</v>
      </c>
      <c r="DE7" s="74">
        <v>62.309999999999995</v>
      </c>
      <c r="DF7" s="74">
        <v>49</v>
      </c>
      <c r="DG7" s="74">
        <v>70.900000000000006</v>
      </c>
      <c r="DH7" s="75">
        <v>65.076234437392515</v>
      </c>
      <c r="DJ7" s="72">
        <v>18630</v>
      </c>
      <c r="DK7" s="72">
        <v>18094.2</v>
      </c>
      <c r="DL7" s="72">
        <v>16322</v>
      </c>
      <c r="DM7" s="72">
        <v>16635</v>
      </c>
      <c r="DN7" s="72">
        <v>15300</v>
      </c>
      <c r="DO7" s="72">
        <v>15831</v>
      </c>
      <c r="DP7" s="72">
        <v>18490</v>
      </c>
      <c r="DQ7" s="3">
        <v>16183</v>
      </c>
      <c r="DR7" s="72">
        <v>18175</v>
      </c>
      <c r="DS7" s="72">
        <v>15816</v>
      </c>
      <c r="DT7" s="72">
        <v>17657</v>
      </c>
      <c r="DU7" s="72">
        <v>16551</v>
      </c>
      <c r="DV7" s="72">
        <v>17050</v>
      </c>
      <c r="DW7" s="72">
        <v>16710</v>
      </c>
      <c r="DX7" s="73">
        <v>16960.3</v>
      </c>
    </row>
    <row r="8" spans="1:128" x14ac:dyDescent="0.25">
      <c r="A8" s="63" t="s">
        <v>37</v>
      </c>
      <c r="B8" s="72">
        <v>19302.008983258471</v>
      </c>
      <c r="C8" s="72">
        <v>19908.640200017988</v>
      </c>
      <c r="D8" s="72">
        <v>18086.314744883079</v>
      </c>
      <c r="E8" s="72">
        <v>17350.437284234751</v>
      </c>
      <c r="F8" s="72">
        <v>17520.989259510996</v>
      </c>
      <c r="G8" s="72">
        <v>17030.829472777132</v>
      </c>
      <c r="H8" s="72">
        <v>17078.992482521542</v>
      </c>
      <c r="I8" s="72">
        <v>19015.112580092049</v>
      </c>
      <c r="J8" s="72">
        <v>20263.978530694396</v>
      </c>
      <c r="K8" s="72">
        <v>18246.155409282161</v>
      </c>
      <c r="L8" s="72">
        <v>18016.494496093328</v>
      </c>
      <c r="M8" s="72">
        <v>19083.192626357886</v>
      </c>
      <c r="N8" s="72">
        <v>18168.489795918365</v>
      </c>
      <c r="O8" s="72">
        <v>16208.121408466319</v>
      </c>
      <c r="P8" s="73">
        <v>18234.268376722037</v>
      </c>
      <c r="R8" s="72">
        <v>790</v>
      </c>
      <c r="S8" s="72">
        <v>610.78499999999997</v>
      </c>
      <c r="T8" s="72">
        <v>700</v>
      </c>
      <c r="U8" s="72">
        <v>517</v>
      </c>
      <c r="V8" s="72">
        <v>770</v>
      </c>
      <c r="W8" s="72">
        <v>402</v>
      </c>
      <c r="X8" s="72">
        <v>700</v>
      </c>
      <c r="Y8" s="72">
        <v>722.3</v>
      </c>
      <c r="Z8" s="72">
        <v>683</v>
      </c>
      <c r="AA8" s="72">
        <v>589</v>
      </c>
      <c r="AB8" s="72">
        <v>418</v>
      </c>
      <c r="AC8" s="72">
        <v>715</v>
      </c>
      <c r="AD8" s="72">
        <v>542</v>
      </c>
      <c r="AE8" s="72">
        <v>325</v>
      </c>
      <c r="AF8" s="73">
        <v>606.00607142857132</v>
      </c>
      <c r="AH8" s="72">
        <v>15696.202531645569</v>
      </c>
      <c r="AI8" s="72">
        <v>16437.330847500001</v>
      </c>
      <c r="AJ8" s="72">
        <v>15395.54218638844</v>
      </c>
      <c r="AK8" s="72">
        <v>14325.891829689297</v>
      </c>
      <c r="AL8" s="72">
        <v>14727.744165946413</v>
      </c>
      <c r="AM8" s="72">
        <v>15072.355245973009</v>
      </c>
      <c r="AN8" s="72">
        <v>13611.103749720656</v>
      </c>
      <c r="AO8" s="72">
        <v>15948.214285714286</v>
      </c>
      <c r="AP8" s="72">
        <v>16298.523985239852</v>
      </c>
      <c r="AQ8" s="72">
        <v>15120.463709677419</v>
      </c>
      <c r="AR8" s="72">
        <v>14590.168493506008</v>
      </c>
      <c r="AS8" s="72">
        <v>15895.710681244742</v>
      </c>
      <c r="AT8" s="72">
        <v>13992.979591836734</v>
      </c>
      <c r="AU8" s="72">
        <v>13379.912663755458</v>
      </c>
      <c r="AV8" s="73">
        <v>15035.153140559851</v>
      </c>
      <c r="AX8" s="72">
        <v>3605.8064516129034</v>
      </c>
      <c r="AY8" s="72">
        <v>3471.3093525179861</v>
      </c>
      <c r="AZ8" s="72">
        <v>2690.7725584946402</v>
      </c>
      <c r="BA8" s="72">
        <v>3024.5454545454545</v>
      </c>
      <c r="BB8" s="72">
        <v>2793.245093564582</v>
      </c>
      <c r="BC8" s="72">
        <v>1958.4742268041236</v>
      </c>
      <c r="BD8" s="72">
        <v>3467.8887328008868</v>
      </c>
      <c r="BE8" s="72">
        <v>3066.8982943777637</v>
      </c>
      <c r="BF8" s="72">
        <v>3965.4545454545455</v>
      </c>
      <c r="BG8" s="72">
        <v>3125.691699604743</v>
      </c>
      <c r="BH8" s="72">
        <v>3426.3260025873219</v>
      </c>
      <c r="BI8" s="72">
        <v>3187.4819451131443</v>
      </c>
      <c r="BJ8" s="72">
        <v>4175.5102040816328</v>
      </c>
      <c r="BK8" s="72">
        <v>2828.2087447108602</v>
      </c>
      <c r="BL8" s="73">
        <v>3199.1152361621839</v>
      </c>
      <c r="BN8" s="74">
        <v>23.7</v>
      </c>
      <c r="BO8" s="74">
        <v>23.316194311334343</v>
      </c>
      <c r="BP8" s="74">
        <v>23.420805557520001</v>
      </c>
      <c r="BQ8" s="95">
        <v>26.07</v>
      </c>
      <c r="BR8" s="74">
        <v>23.14</v>
      </c>
      <c r="BS8" s="76">
        <v>22.97</v>
      </c>
      <c r="BT8" s="74">
        <v>27.171933062929618</v>
      </c>
      <c r="BU8" s="75">
        <v>22.4</v>
      </c>
      <c r="BV8" s="74">
        <v>21.68</v>
      </c>
      <c r="BW8" s="74">
        <v>23.808</v>
      </c>
      <c r="BX8" s="74">
        <v>25.050019138755982</v>
      </c>
      <c r="BY8" s="74">
        <v>23.78</v>
      </c>
      <c r="BZ8" s="74">
        <v>24.5</v>
      </c>
      <c r="CA8" s="74">
        <v>27.48</v>
      </c>
      <c r="CB8" s="75">
        <v>24.177639433609993</v>
      </c>
      <c r="CD8" s="72">
        <v>31000</v>
      </c>
      <c r="CE8" s="72">
        <v>31938</v>
      </c>
      <c r="CF8" s="72">
        <v>30048</v>
      </c>
      <c r="CG8" s="72">
        <v>31123</v>
      </c>
      <c r="CH8" s="72">
        <v>28400</v>
      </c>
      <c r="CI8" s="72">
        <v>28851</v>
      </c>
      <c r="CJ8" s="72">
        <v>30820</v>
      </c>
      <c r="CK8" s="3">
        <v>29770</v>
      </c>
      <c r="CL8" s="72">
        <v>29446</v>
      </c>
      <c r="CM8" s="72">
        <v>29999</v>
      </c>
      <c r="CN8" s="72">
        <v>30457</v>
      </c>
      <c r="CO8" s="72">
        <v>31500</v>
      </c>
      <c r="CP8" s="72">
        <v>28569</v>
      </c>
      <c r="CQ8" s="72">
        <v>30640</v>
      </c>
      <c r="CR8" s="73">
        <v>30182.928571428572</v>
      </c>
      <c r="CT8" s="74">
        <v>62</v>
      </c>
      <c r="CU8" s="95">
        <v>62.55</v>
      </c>
      <c r="CV8" s="74">
        <v>72.790990595495231</v>
      </c>
      <c r="CW8" s="95">
        <v>66</v>
      </c>
      <c r="CX8" s="74">
        <v>65.73</v>
      </c>
      <c r="CY8" s="76">
        <v>97</v>
      </c>
      <c r="CZ8" s="74">
        <v>63.981291527999986</v>
      </c>
      <c r="DA8" s="75">
        <v>63.32</v>
      </c>
      <c r="DB8" s="75">
        <v>55</v>
      </c>
      <c r="DC8" s="74">
        <v>60.72</v>
      </c>
      <c r="DD8" s="74">
        <v>61.84</v>
      </c>
      <c r="DE8" s="74">
        <v>62.309999999999995</v>
      </c>
      <c r="DF8" s="74">
        <v>49</v>
      </c>
      <c r="DG8" s="74">
        <v>70.900000000000006</v>
      </c>
      <c r="DH8" s="75">
        <v>65.224448723106804</v>
      </c>
      <c r="DJ8" s="72">
        <v>18630</v>
      </c>
      <c r="DK8" s="72">
        <v>18094.2</v>
      </c>
      <c r="DL8" s="72">
        <v>16322</v>
      </c>
      <c r="DM8" s="72">
        <v>16635</v>
      </c>
      <c r="DN8" s="72">
        <v>15300</v>
      </c>
      <c r="DO8" s="72">
        <v>15831</v>
      </c>
      <c r="DP8" s="72">
        <v>18490</v>
      </c>
      <c r="DQ8" s="3">
        <v>16183</v>
      </c>
      <c r="DR8" s="72">
        <v>18175</v>
      </c>
      <c r="DS8" s="72">
        <v>15816</v>
      </c>
      <c r="DT8" s="72">
        <v>17657</v>
      </c>
      <c r="DU8" s="72">
        <v>16551</v>
      </c>
      <c r="DV8" s="72">
        <v>17050</v>
      </c>
      <c r="DW8" s="72">
        <v>16710</v>
      </c>
      <c r="DX8" s="73">
        <v>16960.3</v>
      </c>
    </row>
    <row r="9" spans="1:128" x14ac:dyDescent="0.25">
      <c r="A9" s="63" t="s">
        <v>48</v>
      </c>
      <c r="B9" s="72">
        <v>18727.757671125095</v>
      </c>
      <c r="C9" s="72">
        <v>25459.01093524526</v>
      </c>
      <c r="D9" s="72">
        <v>17081.986425592746</v>
      </c>
      <c r="E9" s="72">
        <v>19484.483753355504</v>
      </c>
      <c r="F9" s="72">
        <v>15235.89720400517</v>
      </c>
      <c r="G9" s="72">
        <v>16049.316717646616</v>
      </c>
      <c r="H9" s="72">
        <v>19127.604700800872</v>
      </c>
      <c r="I9" s="72">
        <v>19015.112580092049</v>
      </c>
      <c r="J9" s="72">
        <v>19202.711984005644</v>
      </c>
      <c r="K9" s="72">
        <v>17864.800772647654</v>
      </c>
      <c r="L9" s="72">
        <v>18126.190303242241</v>
      </c>
      <c r="M9" s="72">
        <v>18515.949098397818</v>
      </c>
      <c r="N9" s="72">
        <v>17361.202511773939</v>
      </c>
      <c r="O9" s="72">
        <v>22532.388809019543</v>
      </c>
      <c r="P9" s="73">
        <v>18841.743819067869</v>
      </c>
      <c r="R9" s="72">
        <v>3600</v>
      </c>
      <c r="S9" s="72">
        <v>5316.2550000000001</v>
      </c>
      <c r="T9" s="72">
        <v>700</v>
      </c>
      <c r="U9" s="72">
        <v>517</v>
      </c>
      <c r="V9" s="72">
        <v>770</v>
      </c>
      <c r="W9" s="72">
        <v>397</v>
      </c>
      <c r="X9" s="72">
        <v>700</v>
      </c>
      <c r="Y9" s="72">
        <v>722.3</v>
      </c>
      <c r="Z9" s="72">
        <v>679</v>
      </c>
      <c r="AA9" s="72">
        <v>587</v>
      </c>
      <c r="AB9" s="72">
        <v>418</v>
      </c>
      <c r="AC9" s="72">
        <v>715</v>
      </c>
      <c r="AD9" s="72">
        <v>2955</v>
      </c>
      <c r="AE9" s="72">
        <v>325</v>
      </c>
      <c r="AF9" s="73">
        <v>1314.3967857142857</v>
      </c>
      <c r="AH9" s="72">
        <v>15121.951219512193</v>
      </c>
      <c r="AI9" s="72">
        <v>21987.701582727273</v>
      </c>
      <c r="AJ9" s="72">
        <v>14391.213867098106</v>
      </c>
      <c r="AK9" s="72">
        <v>16459.938298810048</v>
      </c>
      <c r="AL9" s="72">
        <v>13052.470317885867</v>
      </c>
      <c r="AM9" s="72">
        <v>14090.842490842491</v>
      </c>
      <c r="AN9" s="72">
        <v>15659.715967999984</v>
      </c>
      <c r="AO9" s="72">
        <v>15948.214285714286</v>
      </c>
      <c r="AP9" s="72">
        <v>15237.257438551098</v>
      </c>
      <c r="AQ9" s="72">
        <v>14739.10907304291</v>
      </c>
      <c r="AR9" s="72">
        <v>14699.864300654919</v>
      </c>
      <c r="AS9" s="72">
        <v>15328.467153284671</v>
      </c>
      <c r="AT9" s="72">
        <v>13185.692307692309</v>
      </c>
      <c r="AU9" s="72">
        <v>19704.180064308683</v>
      </c>
      <c r="AV9" s="73">
        <v>15686.187026294632</v>
      </c>
      <c r="AX9" s="72">
        <v>3605.8064516129034</v>
      </c>
      <c r="AY9" s="72">
        <v>3471.3093525179861</v>
      </c>
      <c r="AZ9" s="72">
        <v>2690.7725584946402</v>
      </c>
      <c r="BA9" s="72">
        <v>3024.5454545454545</v>
      </c>
      <c r="BB9" s="72">
        <v>2183.4268861193036</v>
      </c>
      <c r="BC9" s="72">
        <v>1958.4742268041236</v>
      </c>
      <c r="BD9" s="72">
        <v>3467.8887328008868</v>
      </c>
      <c r="BE9" s="72">
        <v>3066.8982943777637</v>
      </c>
      <c r="BF9" s="72">
        <v>3965.4545454545455</v>
      </c>
      <c r="BG9" s="72">
        <v>3125.691699604743</v>
      </c>
      <c r="BH9" s="72">
        <v>3426.3260025873219</v>
      </c>
      <c r="BI9" s="72">
        <v>3187.4819451131443</v>
      </c>
      <c r="BJ9" s="72">
        <v>4175.5102040816328</v>
      </c>
      <c r="BK9" s="72">
        <v>2828.2087447108602</v>
      </c>
      <c r="BL9" s="73">
        <v>3155.5567927732359</v>
      </c>
      <c r="BN9" s="74">
        <v>24.6</v>
      </c>
      <c r="BO9" s="74">
        <v>17.430471236751355</v>
      </c>
      <c r="BP9" s="74">
        <v>25.055287436480004</v>
      </c>
      <c r="BQ9" s="95">
        <v>22.69</v>
      </c>
      <c r="BR9" s="74">
        <v>26.11</v>
      </c>
      <c r="BS9" s="76">
        <v>24.57</v>
      </c>
      <c r="BT9" s="74">
        <v>23.617286594198358</v>
      </c>
      <c r="BU9" s="75">
        <v>22.4</v>
      </c>
      <c r="BV9" s="74">
        <v>23.19</v>
      </c>
      <c r="BW9" s="74">
        <v>24.423999999999999</v>
      </c>
      <c r="BX9" s="74">
        <v>24.86308666017527</v>
      </c>
      <c r="BY9" s="74">
        <v>24.66</v>
      </c>
      <c r="BZ9" s="74">
        <v>26</v>
      </c>
      <c r="CA9" s="74">
        <v>18.66</v>
      </c>
      <c r="CB9" s="75">
        <v>23.447866566257499</v>
      </c>
      <c r="CD9" s="72">
        <v>31000</v>
      </c>
      <c r="CE9" s="72">
        <v>31938</v>
      </c>
      <c r="CF9" s="72">
        <v>30048</v>
      </c>
      <c r="CG9" s="72">
        <v>31123</v>
      </c>
      <c r="CH9" s="72">
        <v>28400</v>
      </c>
      <c r="CI9" s="72">
        <v>28851</v>
      </c>
      <c r="CJ9" s="72">
        <v>30820</v>
      </c>
      <c r="CK9" s="3">
        <v>29770</v>
      </c>
      <c r="CL9" s="72">
        <v>29446</v>
      </c>
      <c r="CM9" s="72">
        <v>29999</v>
      </c>
      <c r="CN9" s="72">
        <v>30457</v>
      </c>
      <c r="CO9" s="72">
        <v>31500</v>
      </c>
      <c r="CP9" s="72">
        <v>28569</v>
      </c>
      <c r="CQ9" s="72">
        <v>30640</v>
      </c>
      <c r="CR9" s="73">
        <v>30182.928571428572</v>
      </c>
      <c r="CT9" s="74">
        <v>62</v>
      </c>
      <c r="CU9" s="95">
        <v>62.55</v>
      </c>
      <c r="CV9" s="74">
        <v>72.790990595495231</v>
      </c>
      <c r="CW9" s="95">
        <v>66</v>
      </c>
      <c r="CX9" s="74">
        <v>84.087999999999994</v>
      </c>
      <c r="CY9" s="76">
        <v>97</v>
      </c>
      <c r="CZ9" s="74">
        <v>63.981291527999986</v>
      </c>
      <c r="DA9" s="75">
        <v>63.32</v>
      </c>
      <c r="DB9" s="75">
        <v>55</v>
      </c>
      <c r="DC9" s="74">
        <v>60.72</v>
      </c>
      <c r="DD9" s="74">
        <v>61.84</v>
      </c>
      <c r="DE9" s="74">
        <v>62.309999999999995</v>
      </c>
      <c r="DF9" s="74">
        <v>49</v>
      </c>
      <c r="DG9" s="74">
        <v>70.900000000000006</v>
      </c>
      <c r="DH9" s="75">
        <v>66.535734437392506</v>
      </c>
      <c r="DJ9" s="72">
        <v>18630</v>
      </c>
      <c r="DK9" s="72">
        <v>18094.2</v>
      </c>
      <c r="DL9" s="72">
        <v>16322</v>
      </c>
      <c r="DM9" s="72">
        <v>16635</v>
      </c>
      <c r="DN9" s="72">
        <v>15300</v>
      </c>
      <c r="DO9" s="72">
        <v>15831</v>
      </c>
      <c r="DP9" s="72">
        <v>18490</v>
      </c>
      <c r="DQ9" s="3">
        <v>16183</v>
      </c>
      <c r="DR9" s="72">
        <v>18175</v>
      </c>
      <c r="DS9" s="72">
        <v>15816</v>
      </c>
      <c r="DT9" s="72">
        <v>17657</v>
      </c>
      <c r="DU9" s="72">
        <v>16551</v>
      </c>
      <c r="DV9" s="72">
        <v>17050</v>
      </c>
      <c r="DW9" s="72">
        <v>16710</v>
      </c>
      <c r="DX9" s="73">
        <v>16960.3</v>
      </c>
    </row>
    <row r="10" spans="1:128" x14ac:dyDescent="0.25">
      <c r="A10" s="63" t="s">
        <v>40</v>
      </c>
      <c r="B10" s="72">
        <v>16345.532479010164</v>
      </c>
      <c r="C10" s="72">
        <v>19292.850926986073</v>
      </c>
      <c r="D10" s="72">
        <v>17373.499232326027</v>
      </c>
      <c r="E10" s="72">
        <v>18749.85071770335</v>
      </c>
      <c r="F10" s="72">
        <v>12537.842454489521</v>
      </c>
      <c r="G10" s="72">
        <v>16049.316717646616</v>
      </c>
      <c r="H10" s="72">
        <v>18465.947044659973</v>
      </c>
      <c r="I10" s="72">
        <v>18255.673804581846</v>
      </c>
      <c r="J10" s="72">
        <v>19202.711984005644</v>
      </c>
      <c r="K10" s="72">
        <v>18604.386286180827</v>
      </c>
      <c r="L10" s="72">
        <v>20033.906025816126</v>
      </c>
      <c r="M10" s="72">
        <v>18423.273964460182</v>
      </c>
      <c r="N10" s="72">
        <v>18460.010204081635</v>
      </c>
      <c r="O10" s="72">
        <v>18348.681518032936</v>
      </c>
      <c r="P10" s="73">
        <v>17867.391668570064</v>
      </c>
      <c r="R10" s="72">
        <v>790</v>
      </c>
      <c r="S10" s="72">
        <v>610.78499999999997</v>
      </c>
      <c r="T10" s="72">
        <v>700</v>
      </c>
      <c r="U10" s="72">
        <v>517</v>
      </c>
      <c r="V10" s="72">
        <v>770</v>
      </c>
      <c r="W10" s="72">
        <v>397</v>
      </c>
      <c r="X10" s="72">
        <v>700</v>
      </c>
      <c r="Y10" s="72">
        <v>719.4</v>
      </c>
      <c r="Z10" s="72">
        <v>679</v>
      </c>
      <c r="AA10" s="72">
        <v>591</v>
      </c>
      <c r="AB10" s="72">
        <v>418</v>
      </c>
      <c r="AC10" s="72">
        <v>715</v>
      </c>
      <c r="AD10" s="72">
        <v>542</v>
      </c>
      <c r="AE10" s="72">
        <v>325</v>
      </c>
      <c r="AF10" s="73">
        <v>605.29892857142852</v>
      </c>
      <c r="AH10" s="72">
        <v>12739.726027397261</v>
      </c>
      <c r="AI10" s="72">
        <v>15821.541574468087</v>
      </c>
      <c r="AJ10" s="72">
        <v>14682.726673831387</v>
      </c>
      <c r="AK10" s="72">
        <v>15725.305263157894</v>
      </c>
      <c r="AL10" s="72">
        <v>10377.588306942751</v>
      </c>
      <c r="AM10" s="72">
        <v>14090.842490842491</v>
      </c>
      <c r="AN10" s="72">
        <v>14998.058311859086</v>
      </c>
      <c r="AO10" s="72">
        <v>15188.775510204081</v>
      </c>
      <c r="AP10" s="72">
        <v>15237.257438551098</v>
      </c>
      <c r="AQ10" s="72">
        <v>15478.694586576084</v>
      </c>
      <c r="AR10" s="72">
        <v>16607.580023228806</v>
      </c>
      <c r="AS10" s="72">
        <v>15235.792019347038</v>
      </c>
      <c r="AT10" s="72">
        <v>14284.5</v>
      </c>
      <c r="AU10" s="72">
        <v>15520.472773322075</v>
      </c>
      <c r="AV10" s="73">
        <v>14713.490071409153</v>
      </c>
      <c r="AX10" s="72">
        <v>3605.8064516129034</v>
      </c>
      <c r="AY10" s="72">
        <v>3471.3093525179861</v>
      </c>
      <c r="AZ10" s="72">
        <v>2690.7725584946402</v>
      </c>
      <c r="BA10" s="72">
        <v>3024.5454545454545</v>
      </c>
      <c r="BB10" s="72">
        <v>2160.2541475467701</v>
      </c>
      <c r="BC10" s="72">
        <v>1958.4742268041236</v>
      </c>
      <c r="BD10" s="72">
        <v>3467.8887328008868</v>
      </c>
      <c r="BE10" s="72">
        <v>3066.8982943777637</v>
      </c>
      <c r="BF10" s="72">
        <v>3965.4545454545455</v>
      </c>
      <c r="BG10" s="72">
        <v>3125.691699604743</v>
      </c>
      <c r="BH10" s="72">
        <v>3426.3260025873219</v>
      </c>
      <c r="BI10" s="72">
        <v>3187.4819451131443</v>
      </c>
      <c r="BJ10" s="72">
        <v>4175.5102040816328</v>
      </c>
      <c r="BK10" s="72">
        <v>2828.2087447108602</v>
      </c>
      <c r="BL10" s="73">
        <v>3153.9015971609124</v>
      </c>
      <c r="BN10" s="74">
        <v>29.2</v>
      </c>
      <c r="BO10" s="74">
        <v>24.223682515139799</v>
      </c>
      <c r="BP10" s="74">
        <v>24.557836429840005</v>
      </c>
      <c r="BQ10" s="95">
        <v>23.75</v>
      </c>
      <c r="BR10" s="74">
        <v>32.840000000000003</v>
      </c>
      <c r="BS10" s="76">
        <v>24.57</v>
      </c>
      <c r="BT10" s="74">
        <v>24.659192030715371</v>
      </c>
      <c r="BU10" s="75">
        <v>23.52</v>
      </c>
      <c r="BV10" s="74">
        <v>23.19</v>
      </c>
      <c r="BW10" s="74">
        <v>23.257000000000001</v>
      </c>
      <c r="BX10" s="74">
        <v>22.007059396299901</v>
      </c>
      <c r="BY10" s="74">
        <v>24.81</v>
      </c>
      <c r="BZ10" s="74">
        <v>24</v>
      </c>
      <c r="CA10" s="74">
        <v>23.69</v>
      </c>
      <c r="CB10" s="75">
        <v>24.876769312285365</v>
      </c>
      <c r="CD10" s="72">
        <v>31000</v>
      </c>
      <c r="CE10" s="72">
        <v>31938</v>
      </c>
      <c r="CF10" s="72">
        <v>30048</v>
      </c>
      <c r="CG10" s="72">
        <v>31123</v>
      </c>
      <c r="CH10" s="72">
        <v>28400</v>
      </c>
      <c r="CI10" s="72">
        <v>28851</v>
      </c>
      <c r="CJ10" s="72">
        <v>30820</v>
      </c>
      <c r="CK10" s="3">
        <v>29770</v>
      </c>
      <c r="CL10" s="72">
        <v>29446</v>
      </c>
      <c r="CM10" s="72">
        <v>29999</v>
      </c>
      <c r="CN10" s="72">
        <v>30457</v>
      </c>
      <c r="CO10" s="72">
        <v>31500</v>
      </c>
      <c r="CP10" s="72">
        <v>28569</v>
      </c>
      <c r="CQ10" s="72">
        <v>30640</v>
      </c>
      <c r="CR10" s="73">
        <v>30182.928571428572</v>
      </c>
      <c r="CT10" s="74">
        <v>62</v>
      </c>
      <c r="CU10" s="95">
        <v>62.55</v>
      </c>
      <c r="CV10" s="74">
        <v>72.790990595495231</v>
      </c>
      <c r="CW10" s="95">
        <v>66</v>
      </c>
      <c r="CX10" s="74">
        <v>84.99</v>
      </c>
      <c r="CY10" s="76">
        <v>97</v>
      </c>
      <c r="CZ10" s="74">
        <v>63.981291527999986</v>
      </c>
      <c r="DA10" s="75">
        <v>63.32</v>
      </c>
      <c r="DB10" s="75">
        <v>55</v>
      </c>
      <c r="DC10" s="74">
        <v>60.72</v>
      </c>
      <c r="DD10" s="74">
        <v>61.84</v>
      </c>
      <c r="DE10" s="74">
        <v>62.309999999999995</v>
      </c>
      <c r="DF10" s="74">
        <v>49</v>
      </c>
      <c r="DG10" s="74">
        <v>70.900000000000006</v>
      </c>
      <c r="DH10" s="75">
        <v>66.600163008821085</v>
      </c>
      <c r="DJ10" s="72">
        <v>18630</v>
      </c>
      <c r="DK10" s="72">
        <v>18094.2</v>
      </c>
      <c r="DL10" s="72">
        <v>16322</v>
      </c>
      <c r="DM10" s="72">
        <v>16635</v>
      </c>
      <c r="DN10" s="72">
        <v>15300</v>
      </c>
      <c r="DO10" s="72">
        <v>15831</v>
      </c>
      <c r="DP10" s="72">
        <v>18490</v>
      </c>
      <c r="DQ10" s="3">
        <v>16183</v>
      </c>
      <c r="DR10" s="72">
        <v>18175</v>
      </c>
      <c r="DS10" s="72">
        <v>15816</v>
      </c>
      <c r="DT10" s="72">
        <v>17657</v>
      </c>
      <c r="DU10" s="72">
        <v>16551</v>
      </c>
      <c r="DV10" s="72">
        <v>17050</v>
      </c>
      <c r="DW10" s="72">
        <v>16710</v>
      </c>
      <c r="DX10" s="73">
        <v>16960.3</v>
      </c>
    </row>
    <row r="11" spans="1:128" x14ac:dyDescent="0.25">
      <c r="A11" s="63" t="s">
        <v>41</v>
      </c>
      <c r="B11" s="72">
        <v>20670.026635099144</v>
      </c>
      <c r="C11" s="72">
        <v>20706.206697735379</v>
      </c>
      <c r="D11" s="72">
        <v>18863.103748496091</v>
      </c>
      <c r="E11" s="72">
        <v>19923.91197038256</v>
      </c>
      <c r="F11" s="72">
        <v>21394.794973617769</v>
      </c>
      <c r="G11" s="72">
        <v>17030.829472777132</v>
      </c>
      <c r="H11" s="72">
        <v>18588.676442716838</v>
      </c>
      <c r="I11" s="72">
        <v>19822.995855353372</v>
      </c>
      <c r="J11" s="72">
        <v>20263.978530694396</v>
      </c>
      <c r="K11" s="72">
        <v>19389.719891526674</v>
      </c>
      <c r="L11" s="72">
        <v>21344.318035611192</v>
      </c>
      <c r="M11" s="72">
        <v>20463.533133412962</v>
      </c>
      <c r="N11" s="72">
        <v>16204.562835660579</v>
      </c>
      <c r="O11" s="72">
        <v>19338.312022663264</v>
      </c>
      <c r="P11" s="73">
        <v>19571.783588981954</v>
      </c>
      <c r="R11" s="72">
        <v>1890</v>
      </c>
      <c r="S11" s="72">
        <v>2061.6750000000002</v>
      </c>
      <c r="T11" s="72">
        <v>700</v>
      </c>
      <c r="U11" s="72">
        <v>517</v>
      </c>
      <c r="V11" s="72">
        <v>770</v>
      </c>
      <c r="W11" s="72">
        <v>402</v>
      </c>
      <c r="X11" s="72">
        <v>700</v>
      </c>
      <c r="Y11" s="72">
        <v>725.3</v>
      </c>
      <c r="Z11" s="72">
        <v>683</v>
      </c>
      <c r="AA11" s="72">
        <v>596</v>
      </c>
      <c r="AB11" s="72">
        <v>418</v>
      </c>
      <c r="AC11" s="72">
        <v>715</v>
      </c>
      <c r="AD11" s="72">
        <v>1478</v>
      </c>
      <c r="AE11" s="72">
        <v>325</v>
      </c>
      <c r="AF11" s="73">
        <v>855.78392857142865</v>
      </c>
      <c r="AH11" s="72">
        <v>17064.220183486239</v>
      </c>
      <c r="AI11" s="72">
        <v>17234.897345217392</v>
      </c>
      <c r="AJ11" s="72">
        <v>16056.743139239657</v>
      </c>
      <c r="AK11" s="72">
        <v>16899.366515837104</v>
      </c>
      <c r="AL11" s="72">
        <v>18214.858364510957</v>
      </c>
      <c r="AM11" s="72">
        <v>15072.355245973009</v>
      </c>
      <c r="AN11" s="72">
        <v>15120.78770991595</v>
      </c>
      <c r="AO11" s="72">
        <v>16756.09756097561</v>
      </c>
      <c r="AP11" s="72">
        <v>16298.523985239852</v>
      </c>
      <c r="AQ11" s="72">
        <v>16264.028191921931</v>
      </c>
      <c r="AR11" s="72">
        <v>17917.992033023871</v>
      </c>
      <c r="AS11" s="72">
        <v>17276.051188299818</v>
      </c>
      <c r="AT11" s="72">
        <v>12029.052631578947</v>
      </c>
      <c r="AU11" s="72">
        <v>16510.103277952403</v>
      </c>
      <c r="AV11" s="73">
        <v>16336.791240940909</v>
      </c>
      <c r="AX11" s="72">
        <v>3605.8064516129034</v>
      </c>
      <c r="AY11" s="72">
        <v>3471.3093525179861</v>
      </c>
      <c r="AZ11" s="72">
        <v>2806.3606092564337</v>
      </c>
      <c r="BA11" s="72">
        <v>3024.5454545454545</v>
      </c>
      <c r="BB11" s="72">
        <v>3179.9366091068118</v>
      </c>
      <c r="BC11" s="72">
        <v>1958.4742268041236</v>
      </c>
      <c r="BD11" s="72">
        <v>3467.8887328008868</v>
      </c>
      <c r="BE11" s="72">
        <v>3066.8982943777637</v>
      </c>
      <c r="BF11" s="72">
        <v>3965.4545454545455</v>
      </c>
      <c r="BG11" s="72">
        <v>3125.691699604743</v>
      </c>
      <c r="BH11" s="72">
        <v>3426.3260025873219</v>
      </c>
      <c r="BI11" s="72">
        <v>3187.4819451131443</v>
      </c>
      <c r="BJ11" s="72">
        <v>4175.5102040816328</v>
      </c>
      <c r="BK11" s="72">
        <v>2828.2087447108602</v>
      </c>
      <c r="BL11" s="73">
        <v>3234.9923480410434</v>
      </c>
      <c r="BN11" s="74">
        <v>21.8</v>
      </c>
      <c r="BO11" s="74">
        <v>22.237208166856409</v>
      </c>
      <c r="BP11" s="74">
        <v>22.456359728320006</v>
      </c>
      <c r="BQ11" s="95">
        <v>22.1</v>
      </c>
      <c r="BR11" s="74">
        <v>18.71</v>
      </c>
      <c r="BS11" s="76">
        <v>22.97</v>
      </c>
      <c r="BT11" s="74">
        <v>24.459043212243852</v>
      </c>
      <c r="BU11" s="75">
        <v>21.32</v>
      </c>
      <c r="BV11" s="74">
        <v>21.68</v>
      </c>
      <c r="BW11" s="74">
        <v>22.134</v>
      </c>
      <c r="BX11" s="74">
        <v>20.397598086124404</v>
      </c>
      <c r="BY11" s="74">
        <v>21.88</v>
      </c>
      <c r="BZ11" s="74">
        <v>28.5</v>
      </c>
      <c r="CA11" s="74">
        <v>22.27</v>
      </c>
      <c r="CB11" s="75">
        <v>22.351014942396045</v>
      </c>
      <c r="CD11" s="72">
        <v>31000</v>
      </c>
      <c r="CE11" s="72">
        <v>31938</v>
      </c>
      <c r="CF11" s="72">
        <v>30048</v>
      </c>
      <c r="CG11" s="72">
        <v>31123</v>
      </c>
      <c r="CH11" s="72">
        <v>28400</v>
      </c>
      <c r="CI11" s="72">
        <v>28851</v>
      </c>
      <c r="CJ11" s="72">
        <v>30820</v>
      </c>
      <c r="CK11" s="3">
        <v>29770</v>
      </c>
      <c r="CL11" s="72">
        <v>29446</v>
      </c>
      <c r="CM11" s="72">
        <v>29999</v>
      </c>
      <c r="CN11" s="72">
        <v>30457</v>
      </c>
      <c r="CO11" s="72">
        <v>31500</v>
      </c>
      <c r="CP11" s="72">
        <v>28569</v>
      </c>
      <c r="CQ11" s="72">
        <v>30640</v>
      </c>
      <c r="CR11" s="73">
        <v>30182.928571428572</v>
      </c>
      <c r="CT11" s="74">
        <v>62</v>
      </c>
      <c r="CU11" s="95">
        <v>62.55</v>
      </c>
      <c r="CV11" s="74">
        <v>69.792883834660017</v>
      </c>
      <c r="CW11" s="95">
        <v>66</v>
      </c>
      <c r="CX11" s="74">
        <v>57.737000000000002</v>
      </c>
      <c r="CY11" s="76">
        <v>97</v>
      </c>
      <c r="CZ11" s="74">
        <v>63.981291527999986</v>
      </c>
      <c r="DA11" s="75">
        <v>63.32</v>
      </c>
      <c r="DB11" s="75">
        <v>55</v>
      </c>
      <c r="DC11" s="74">
        <v>60.72</v>
      </c>
      <c r="DD11" s="74">
        <v>61.84</v>
      </c>
      <c r="DE11" s="74">
        <v>62.309999999999995</v>
      </c>
      <c r="DF11" s="74">
        <v>49</v>
      </c>
      <c r="DG11" s="74">
        <v>70.900000000000006</v>
      </c>
      <c r="DH11" s="75">
        <v>64.439369668761429</v>
      </c>
      <c r="DJ11" s="72">
        <v>18630</v>
      </c>
      <c r="DK11" s="72">
        <v>18094.2</v>
      </c>
      <c r="DL11" s="72">
        <v>16322</v>
      </c>
      <c r="DM11" s="72">
        <v>16635</v>
      </c>
      <c r="DN11" s="72">
        <v>15300</v>
      </c>
      <c r="DO11" s="72">
        <v>15831</v>
      </c>
      <c r="DP11" s="72">
        <v>18490</v>
      </c>
      <c r="DQ11" s="3">
        <v>16183</v>
      </c>
      <c r="DR11" s="72">
        <v>18175</v>
      </c>
      <c r="DS11" s="72">
        <v>15816</v>
      </c>
      <c r="DT11" s="72">
        <v>17657</v>
      </c>
      <c r="DU11" s="72">
        <v>16551</v>
      </c>
      <c r="DV11" s="72">
        <v>17050</v>
      </c>
      <c r="DW11" s="72">
        <v>16710</v>
      </c>
      <c r="DX11" s="73">
        <v>16960.3</v>
      </c>
    </row>
    <row r="12" spans="1:128" x14ac:dyDescent="0.25">
      <c r="A12" s="63" t="s">
        <v>38</v>
      </c>
      <c r="B12" s="72">
        <v>20065.983442763347</v>
      </c>
      <c r="C12" s="72">
        <v>21667.845991648421</v>
      </c>
      <c r="D12" s="72">
        <v>18990.688035318013</v>
      </c>
      <c r="E12" s="72">
        <v>18716.814362108478</v>
      </c>
      <c r="F12" s="72">
        <v>27054.610928925795</v>
      </c>
      <c r="G12" s="72">
        <v>17920.299952945203</v>
      </c>
      <c r="H12" s="72">
        <v>19988.305431548863</v>
      </c>
      <c r="I12" s="72">
        <v>19870.284935958196</v>
      </c>
      <c r="J12" s="72">
        <v>21227.398854199047</v>
      </c>
      <c r="K12" s="72">
        <v>20403.73345626421</v>
      </c>
      <c r="L12" s="72">
        <v>21717.202309207529</v>
      </c>
      <c r="M12" s="72">
        <v>20768.877293950354</v>
      </c>
      <c r="N12" s="72">
        <v>19758.601113172543</v>
      </c>
      <c r="O12" s="72">
        <v>19191.359612534627</v>
      </c>
      <c r="P12" s="73">
        <v>20524.428980038901</v>
      </c>
      <c r="R12" s="72">
        <v>790</v>
      </c>
      <c r="S12" s="72">
        <v>610.78499999999997</v>
      </c>
      <c r="T12" s="72">
        <v>700</v>
      </c>
      <c r="U12" s="72">
        <v>517</v>
      </c>
      <c r="V12" s="72">
        <v>770</v>
      </c>
      <c r="W12" s="72">
        <v>405</v>
      </c>
      <c r="X12" s="72">
        <v>700</v>
      </c>
      <c r="Y12" s="72">
        <v>725.5</v>
      </c>
      <c r="Z12" s="72">
        <v>687</v>
      </c>
      <c r="AA12" s="72">
        <v>601</v>
      </c>
      <c r="AB12" s="72">
        <v>418</v>
      </c>
      <c r="AC12" s="72">
        <v>715</v>
      </c>
      <c r="AD12" s="72">
        <v>542</v>
      </c>
      <c r="AE12" s="72">
        <v>325</v>
      </c>
      <c r="AF12" s="73">
        <v>607.59178571428572</v>
      </c>
      <c r="AH12" s="72">
        <v>16460.176991150442</v>
      </c>
      <c r="AI12" s="72">
        <v>18196.536639130434</v>
      </c>
      <c r="AJ12" s="72">
        <v>16299.915476823373</v>
      </c>
      <c r="AK12" s="72">
        <v>15692.268907563024</v>
      </c>
      <c r="AL12" s="72">
        <v>22614.465826144657</v>
      </c>
      <c r="AM12" s="72">
        <v>15961.825726141078</v>
      </c>
      <c r="AN12" s="72">
        <v>16520.416698747977</v>
      </c>
      <c r="AO12" s="72">
        <v>16803.386641580433</v>
      </c>
      <c r="AP12" s="72">
        <v>17261.944308744503</v>
      </c>
      <c r="AQ12" s="72">
        <v>17278.041756659466</v>
      </c>
      <c r="AR12" s="72">
        <v>18290.876306620208</v>
      </c>
      <c r="AS12" s="72">
        <v>17581.39534883721</v>
      </c>
      <c r="AT12" s="72">
        <v>15583.09090909091</v>
      </c>
      <c r="AU12" s="72">
        <v>16363.150867823766</v>
      </c>
      <c r="AV12" s="73">
        <v>17207.678028932678</v>
      </c>
      <c r="AX12" s="72">
        <v>3605.8064516129034</v>
      </c>
      <c r="AY12" s="72">
        <v>3471.3093525179861</v>
      </c>
      <c r="AZ12" s="72">
        <v>2690.7725584946402</v>
      </c>
      <c r="BA12" s="72">
        <v>3024.5454545454545</v>
      </c>
      <c r="BB12" s="72">
        <v>4440.1451027811363</v>
      </c>
      <c r="BC12" s="72">
        <v>1958.4742268041236</v>
      </c>
      <c r="BD12" s="72">
        <v>3467.8887328008868</v>
      </c>
      <c r="BE12" s="72">
        <v>3066.8982943777637</v>
      </c>
      <c r="BF12" s="72">
        <v>3965.4545454545455</v>
      </c>
      <c r="BG12" s="72">
        <v>3125.691699604743</v>
      </c>
      <c r="BH12" s="72">
        <v>3426.3260025873219</v>
      </c>
      <c r="BI12" s="72">
        <v>3187.4819451131443</v>
      </c>
      <c r="BJ12" s="72">
        <v>4175.5102040816328</v>
      </c>
      <c r="BK12" s="72">
        <v>2828.2087447108602</v>
      </c>
      <c r="BL12" s="73">
        <v>3316.7509511062244</v>
      </c>
      <c r="BN12" s="74">
        <v>22.6</v>
      </c>
      <c r="BO12" s="74">
        <v>21.062029967605682</v>
      </c>
      <c r="BP12" s="74">
        <v>22.121341703440002</v>
      </c>
      <c r="BQ12" s="95">
        <v>23.8</v>
      </c>
      <c r="BR12" s="74">
        <v>15.07</v>
      </c>
      <c r="BS12" s="76">
        <v>21.69</v>
      </c>
      <c r="BT12" s="74">
        <v>22.386844517549537</v>
      </c>
      <c r="BU12" s="75">
        <v>21.26</v>
      </c>
      <c r="BV12" s="74">
        <v>20.47</v>
      </c>
      <c r="BW12" s="74">
        <v>20.835000000000001</v>
      </c>
      <c r="BX12" s="74">
        <v>19.981765437215085</v>
      </c>
      <c r="BY12" s="74">
        <v>21.5</v>
      </c>
      <c r="BZ12" s="74">
        <v>22</v>
      </c>
      <c r="CA12" s="74">
        <v>22.47</v>
      </c>
      <c r="CB12" s="75">
        <v>21.231927258986453</v>
      </c>
      <c r="CD12" s="72">
        <v>31000</v>
      </c>
      <c r="CE12" s="72">
        <v>31938</v>
      </c>
      <c r="CF12" s="72">
        <v>30048</v>
      </c>
      <c r="CG12" s="72">
        <v>31123</v>
      </c>
      <c r="CH12" s="72">
        <v>28400</v>
      </c>
      <c r="CI12" s="72">
        <v>28851</v>
      </c>
      <c r="CJ12" s="72">
        <v>30820</v>
      </c>
      <c r="CK12" s="3">
        <v>29770</v>
      </c>
      <c r="CL12" s="72">
        <v>29446</v>
      </c>
      <c r="CM12" s="72">
        <v>29999</v>
      </c>
      <c r="CN12" s="72">
        <v>30457</v>
      </c>
      <c r="CO12" s="72">
        <v>31500</v>
      </c>
      <c r="CP12" s="72">
        <v>28569</v>
      </c>
      <c r="CQ12" s="72">
        <v>30640</v>
      </c>
      <c r="CR12" s="73">
        <v>30182.928571428572</v>
      </c>
      <c r="CT12" s="74">
        <v>62</v>
      </c>
      <c r="CU12" s="95">
        <v>62.55</v>
      </c>
      <c r="CV12" s="74">
        <v>72.790990595495231</v>
      </c>
      <c r="CW12" s="95">
        <v>66</v>
      </c>
      <c r="CX12" s="74">
        <v>41.35</v>
      </c>
      <c r="CY12" s="76">
        <v>97</v>
      </c>
      <c r="CZ12" s="74">
        <v>63.981291527999986</v>
      </c>
      <c r="DA12" s="75">
        <v>63.32</v>
      </c>
      <c r="DB12" s="75">
        <v>55</v>
      </c>
      <c r="DC12" s="74">
        <v>60.72</v>
      </c>
      <c r="DD12" s="74">
        <v>61.84</v>
      </c>
      <c r="DE12" s="74">
        <v>62.309999999999995</v>
      </c>
      <c r="DF12" s="74">
        <v>49</v>
      </c>
      <c r="DG12" s="74">
        <v>70.900000000000006</v>
      </c>
      <c r="DH12" s="75">
        <v>63.483020151678225</v>
      </c>
      <c r="DJ12" s="72">
        <v>18630</v>
      </c>
      <c r="DK12" s="72">
        <v>18094.2</v>
      </c>
      <c r="DL12" s="72">
        <v>16322</v>
      </c>
      <c r="DM12" s="72">
        <v>16635</v>
      </c>
      <c r="DN12" s="72">
        <v>15300</v>
      </c>
      <c r="DO12" s="72">
        <v>15831</v>
      </c>
      <c r="DP12" s="72">
        <v>18490</v>
      </c>
      <c r="DQ12" s="3">
        <v>16183</v>
      </c>
      <c r="DR12" s="72">
        <v>18175</v>
      </c>
      <c r="DS12" s="72">
        <v>15816</v>
      </c>
      <c r="DT12" s="72">
        <v>17657</v>
      </c>
      <c r="DU12" s="72">
        <v>16551</v>
      </c>
      <c r="DV12" s="72">
        <v>17050</v>
      </c>
      <c r="DW12" s="72">
        <v>16710</v>
      </c>
      <c r="DX12" s="73">
        <v>16960.3</v>
      </c>
    </row>
    <row r="13" spans="1:128" x14ac:dyDescent="0.25">
      <c r="A13" s="63" t="s">
        <v>39</v>
      </c>
      <c r="B13" s="72">
        <v>21070.595184007267</v>
      </c>
      <c r="C13" s="72">
        <v>20131.088370017987</v>
      </c>
      <c r="D13" s="72">
        <v>18625.055117488864</v>
      </c>
      <c r="E13" s="72">
        <v>19840.214072285213</v>
      </c>
      <c r="F13" s="72">
        <v>29134.441995592068</v>
      </c>
      <c r="G13" s="72">
        <v>17030.829472777132</v>
      </c>
      <c r="H13" s="72">
        <v>19413.3864465318</v>
      </c>
      <c r="I13" s="72">
        <v>19822.995855353372</v>
      </c>
      <c r="J13" s="72">
        <v>20263.978530694396</v>
      </c>
      <c r="K13" s="72">
        <v>18627.048113504756</v>
      </c>
      <c r="L13" s="72">
        <v>19394.747863731212</v>
      </c>
      <c r="M13" s="72">
        <v>20245.243677965129</v>
      </c>
      <c r="N13" s="72">
        <v>17888.630204081634</v>
      </c>
      <c r="O13" s="72">
        <v>20949.450735839495</v>
      </c>
      <c r="P13" s="73">
        <v>20174.121831419307</v>
      </c>
      <c r="R13" s="72">
        <v>1890</v>
      </c>
      <c r="S13" s="72">
        <v>2462.3676</v>
      </c>
      <c r="T13" s="72">
        <v>700</v>
      </c>
      <c r="U13" s="72">
        <v>517</v>
      </c>
      <c r="V13" s="72">
        <v>770</v>
      </c>
      <c r="W13" s="72">
        <v>402</v>
      </c>
      <c r="X13" s="72">
        <v>700</v>
      </c>
      <c r="Y13" s="72">
        <v>725.3</v>
      </c>
      <c r="Z13" s="72">
        <v>683</v>
      </c>
      <c r="AA13" s="72">
        <v>591</v>
      </c>
      <c r="AB13" s="72">
        <v>418</v>
      </c>
      <c r="AC13" s="72">
        <v>715</v>
      </c>
      <c r="AD13" s="72">
        <v>1478</v>
      </c>
      <c r="AE13" s="72">
        <v>325</v>
      </c>
      <c r="AF13" s="73">
        <v>884.04768571428576</v>
      </c>
      <c r="AH13" s="72">
        <v>17464.788732394365</v>
      </c>
      <c r="AI13" s="72">
        <v>16659.779017500001</v>
      </c>
      <c r="AJ13" s="72">
        <v>15934.282558994224</v>
      </c>
      <c r="AK13" s="72">
        <v>16815.668617739757</v>
      </c>
      <c r="AL13" s="72">
        <v>19631.336405529953</v>
      </c>
      <c r="AM13" s="72">
        <v>15072.355245973009</v>
      </c>
      <c r="AN13" s="72">
        <v>15945.497713730914</v>
      </c>
      <c r="AO13" s="72">
        <v>16756.09756097561</v>
      </c>
      <c r="AP13" s="72">
        <v>16298.523985239852</v>
      </c>
      <c r="AQ13" s="72">
        <v>15501.356413900014</v>
      </c>
      <c r="AR13" s="72">
        <v>15968.42186114389</v>
      </c>
      <c r="AS13" s="72">
        <v>17057.761732851985</v>
      </c>
      <c r="AT13" s="72">
        <v>13713.12</v>
      </c>
      <c r="AU13" s="72">
        <v>18121.241991128634</v>
      </c>
      <c r="AV13" s="73">
        <v>16495.7308455073</v>
      </c>
      <c r="AX13" s="72">
        <v>3605.8064516129034</v>
      </c>
      <c r="AY13" s="72">
        <v>3471.3093525179861</v>
      </c>
      <c r="AZ13" s="72">
        <v>2690.7725584946402</v>
      </c>
      <c r="BA13" s="72">
        <v>3024.5454545454545</v>
      </c>
      <c r="BB13" s="72">
        <v>9503.1055900621122</v>
      </c>
      <c r="BC13" s="72">
        <v>1958.4742268041236</v>
      </c>
      <c r="BD13" s="72">
        <v>3467.8887328008868</v>
      </c>
      <c r="BE13" s="72">
        <v>3066.8982943777637</v>
      </c>
      <c r="BF13" s="72">
        <v>3965.4545454545455</v>
      </c>
      <c r="BG13" s="72">
        <v>3125.691699604743</v>
      </c>
      <c r="BH13" s="72">
        <v>3426.3260025873219</v>
      </c>
      <c r="BI13" s="72">
        <v>3187.4819451131443</v>
      </c>
      <c r="BJ13" s="72">
        <v>4175.5102040816328</v>
      </c>
      <c r="BK13" s="72">
        <v>2828.2087447108602</v>
      </c>
      <c r="BL13" s="73">
        <v>3678.3909859120081</v>
      </c>
      <c r="BN13" s="74">
        <v>21.3</v>
      </c>
      <c r="BO13" s="74">
        <v>23.004866967167739</v>
      </c>
      <c r="BP13" s="74">
        <v>22.628944771440004</v>
      </c>
      <c r="BQ13" s="95">
        <v>22.21</v>
      </c>
      <c r="BR13" s="74">
        <v>17.36</v>
      </c>
      <c r="BS13" s="76">
        <v>22.97</v>
      </c>
      <c r="BT13" s="74">
        <v>23.19400790365578</v>
      </c>
      <c r="BU13" s="75">
        <v>21.32</v>
      </c>
      <c r="BV13" s="74">
        <v>21.68</v>
      </c>
      <c r="BW13" s="74">
        <v>23.222999999999999</v>
      </c>
      <c r="BX13" s="74">
        <v>22.887922374429223</v>
      </c>
      <c r="BY13" s="74">
        <v>22.16</v>
      </c>
      <c r="BZ13" s="74">
        <v>25</v>
      </c>
      <c r="CA13" s="74">
        <v>20.29</v>
      </c>
      <c r="CB13" s="75">
        <v>22.087767286906626</v>
      </c>
      <c r="CD13" s="72">
        <v>31000</v>
      </c>
      <c r="CE13" s="72">
        <v>31938</v>
      </c>
      <c r="CF13" s="72">
        <v>30048</v>
      </c>
      <c r="CG13" s="72">
        <v>31123</v>
      </c>
      <c r="CH13" s="72">
        <v>28400</v>
      </c>
      <c r="CI13" s="72">
        <v>28851</v>
      </c>
      <c r="CJ13" s="72">
        <v>30820</v>
      </c>
      <c r="CK13" s="3">
        <v>29770</v>
      </c>
      <c r="CL13" s="72">
        <v>29446</v>
      </c>
      <c r="CM13" s="72">
        <v>29999</v>
      </c>
      <c r="CN13" s="72">
        <v>30457</v>
      </c>
      <c r="CO13" s="72">
        <v>31500</v>
      </c>
      <c r="CP13" s="72">
        <v>28569</v>
      </c>
      <c r="CQ13" s="72">
        <v>30640</v>
      </c>
      <c r="CR13" s="73">
        <v>30182.928571428572</v>
      </c>
      <c r="CT13" s="74">
        <v>62</v>
      </c>
      <c r="CU13" s="95">
        <v>62.55</v>
      </c>
      <c r="CV13" s="74">
        <v>72.790990595495231</v>
      </c>
      <c r="CW13" s="95">
        <v>66</v>
      </c>
      <c r="CX13" s="74">
        <v>19.32</v>
      </c>
      <c r="CY13" s="76">
        <v>97</v>
      </c>
      <c r="CZ13" s="74">
        <v>63.981291527999986</v>
      </c>
      <c r="DA13" s="75">
        <v>63.32</v>
      </c>
      <c r="DB13" s="75">
        <v>55</v>
      </c>
      <c r="DC13" s="74">
        <v>60.72</v>
      </c>
      <c r="DD13" s="74">
        <v>61.84</v>
      </c>
      <c r="DE13" s="74">
        <v>62.309999999999995</v>
      </c>
      <c r="DF13" s="74">
        <v>49</v>
      </c>
      <c r="DG13" s="74">
        <v>70.900000000000006</v>
      </c>
      <c r="DH13" s="75">
        <v>61.909448723106799</v>
      </c>
      <c r="DJ13" s="72">
        <v>18630</v>
      </c>
      <c r="DK13" s="72">
        <v>18094.2</v>
      </c>
      <c r="DL13" s="72">
        <v>16322</v>
      </c>
      <c r="DM13" s="72">
        <v>16635</v>
      </c>
      <c r="DN13" s="72">
        <v>15300</v>
      </c>
      <c r="DO13" s="72">
        <v>15831</v>
      </c>
      <c r="DP13" s="72">
        <v>18490</v>
      </c>
      <c r="DQ13" s="3">
        <v>16183</v>
      </c>
      <c r="DR13" s="72">
        <v>18175</v>
      </c>
      <c r="DS13" s="72">
        <v>15816</v>
      </c>
      <c r="DT13" s="72">
        <v>17657</v>
      </c>
      <c r="DU13" s="72">
        <v>16551</v>
      </c>
      <c r="DV13" s="72">
        <v>17050</v>
      </c>
      <c r="DW13" s="72">
        <v>16710</v>
      </c>
      <c r="DX13" s="73">
        <v>16960.3</v>
      </c>
    </row>
    <row r="14" spans="1:128" x14ac:dyDescent="0.25">
      <c r="A14" s="63" t="s">
        <v>45</v>
      </c>
      <c r="B14" s="72">
        <v>21752.147915027541</v>
      </c>
      <c r="C14" s="72">
        <v>20706.206697735379</v>
      </c>
      <c r="D14" s="72">
        <v>18553.394086592842</v>
      </c>
      <c r="E14" s="72">
        <v>19923.91197038256</v>
      </c>
      <c r="F14" s="72">
        <v>18987.49123257961</v>
      </c>
      <c r="G14" s="72">
        <v>17030.829472777132</v>
      </c>
      <c r="H14" s="72">
        <v>18245.555963180621</v>
      </c>
      <c r="I14" s="72">
        <v>19822.995855353372</v>
      </c>
      <c r="J14" s="72">
        <v>20263.978530694396</v>
      </c>
      <c r="K14" s="72">
        <v>20152.036116196523</v>
      </c>
      <c r="L14" s="72">
        <v>19435.044501301869</v>
      </c>
      <c r="M14" s="72">
        <v>18924.367873506151</v>
      </c>
      <c r="N14" s="72">
        <v>16204.562835660579</v>
      </c>
      <c r="O14" s="72">
        <v>18434.320799040233</v>
      </c>
      <c r="P14" s="73">
        <v>19174.060275002059</v>
      </c>
      <c r="R14" s="72">
        <v>790</v>
      </c>
      <c r="S14" s="72">
        <v>610.78499999999997</v>
      </c>
      <c r="T14" s="72">
        <v>700</v>
      </c>
      <c r="U14" s="72">
        <v>517</v>
      </c>
      <c r="V14" s="72">
        <v>770</v>
      </c>
      <c r="W14" s="72">
        <v>402</v>
      </c>
      <c r="X14" s="72">
        <v>700</v>
      </c>
      <c r="Y14" s="72">
        <v>725.3</v>
      </c>
      <c r="Z14" s="72">
        <v>683</v>
      </c>
      <c r="AA14" s="72">
        <v>600</v>
      </c>
      <c r="AB14" s="72">
        <v>418</v>
      </c>
      <c r="AC14" s="72">
        <v>715</v>
      </c>
      <c r="AD14" s="72">
        <v>542</v>
      </c>
      <c r="AE14" s="72">
        <v>325</v>
      </c>
      <c r="AF14" s="73">
        <v>607.00607142857132</v>
      </c>
      <c r="AH14" s="72">
        <v>18146.341463414636</v>
      </c>
      <c r="AI14" s="72">
        <v>17234.897345217392</v>
      </c>
      <c r="AJ14" s="72">
        <v>15792.58151356075</v>
      </c>
      <c r="AK14" s="72">
        <v>16899.366515837104</v>
      </c>
      <c r="AL14" s="72">
        <v>16052.755534620819</v>
      </c>
      <c r="AM14" s="72">
        <v>15072.355245973009</v>
      </c>
      <c r="AN14" s="72">
        <v>14777.667230379733</v>
      </c>
      <c r="AO14" s="72">
        <v>16756.09756097561</v>
      </c>
      <c r="AP14" s="72">
        <v>16298.523985239852</v>
      </c>
      <c r="AQ14" s="72">
        <v>17026.344416591779</v>
      </c>
      <c r="AR14" s="72">
        <v>16008.718498714547</v>
      </c>
      <c r="AS14" s="72">
        <v>15736.885928393007</v>
      </c>
      <c r="AT14" s="72">
        <v>12029.052631578947</v>
      </c>
      <c r="AU14" s="72">
        <v>15606.112054329373</v>
      </c>
      <c r="AV14" s="73">
        <v>15959.835708916184</v>
      </c>
      <c r="AX14" s="72">
        <v>3605.8064516129034</v>
      </c>
      <c r="AY14" s="72">
        <v>3471.3093525179861</v>
      </c>
      <c r="AZ14" s="72">
        <v>2760.8125730320908</v>
      </c>
      <c r="BA14" s="72">
        <v>3024.5454545454545</v>
      </c>
      <c r="BB14" s="72">
        <v>2934.7356979587921</v>
      </c>
      <c r="BC14" s="72">
        <v>1958.4742268041236</v>
      </c>
      <c r="BD14" s="72">
        <v>3467.8887328008868</v>
      </c>
      <c r="BE14" s="72">
        <v>3066.8982943777637</v>
      </c>
      <c r="BF14" s="72">
        <v>3965.4545454545455</v>
      </c>
      <c r="BG14" s="72">
        <v>3125.691699604743</v>
      </c>
      <c r="BH14" s="72">
        <v>3426.3260025873219</v>
      </c>
      <c r="BI14" s="72">
        <v>3187.4819451131443</v>
      </c>
      <c r="BJ14" s="72">
        <v>4175.5102040816328</v>
      </c>
      <c r="BK14" s="72">
        <v>2828.2087447108602</v>
      </c>
      <c r="BL14" s="73">
        <v>3214.2245660858744</v>
      </c>
      <c r="BN14" s="74">
        <v>20.5</v>
      </c>
      <c r="BO14" s="74">
        <v>22.237208166856409</v>
      </c>
      <c r="BP14" s="74">
        <v>22.831985998640004</v>
      </c>
      <c r="BQ14" s="95">
        <v>22.1</v>
      </c>
      <c r="BR14" s="74">
        <v>21.23</v>
      </c>
      <c r="BS14" s="76">
        <v>22.97</v>
      </c>
      <c r="BT14" s="74">
        <v>25.026954135202597</v>
      </c>
      <c r="BU14" s="75">
        <v>21.32</v>
      </c>
      <c r="BV14" s="74">
        <v>21.68</v>
      </c>
      <c r="BW14" s="74">
        <v>21.143000000000001</v>
      </c>
      <c r="BX14" s="74">
        <v>22.830309623430963</v>
      </c>
      <c r="BY14" s="74">
        <v>24.02</v>
      </c>
      <c r="BZ14" s="74">
        <v>28.5</v>
      </c>
      <c r="CA14" s="74">
        <v>23.56</v>
      </c>
      <c r="CB14" s="75">
        <v>22.853532708866428</v>
      </c>
      <c r="CD14" s="72">
        <v>31000</v>
      </c>
      <c r="CE14" s="72">
        <v>31938</v>
      </c>
      <c r="CF14" s="72">
        <v>30048</v>
      </c>
      <c r="CG14" s="72">
        <v>31123</v>
      </c>
      <c r="CH14" s="72">
        <v>28400</v>
      </c>
      <c r="CI14" s="72">
        <v>28851</v>
      </c>
      <c r="CJ14" s="72">
        <v>30820</v>
      </c>
      <c r="CK14" s="3">
        <v>29770</v>
      </c>
      <c r="CL14" s="72">
        <v>29446</v>
      </c>
      <c r="CM14" s="72">
        <v>29999</v>
      </c>
      <c r="CN14" s="72">
        <v>30457</v>
      </c>
      <c r="CO14" s="72">
        <v>31500</v>
      </c>
      <c r="CP14" s="72">
        <v>28569</v>
      </c>
      <c r="CQ14" s="72">
        <v>30640</v>
      </c>
      <c r="CR14" s="73">
        <v>30182.928571428572</v>
      </c>
      <c r="CT14" s="74">
        <v>62</v>
      </c>
      <c r="CU14" s="95">
        <v>62.55</v>
      </c>
      <c r="CV14" s="74">
        <v>70.944330634111225</v>
      </c>
      <c r="CW14" s="95">
        <v>66</v>
      </c>
      <c r="CX14" s="74">
        <v>62.561</v>
      </c>
      <c r="CY14" s="76">
        <v>97</v>
      </c>
      <c r="CZ14" s="74">
        <v>63.981291527999986</v>
      </c>
      <c r="DA14" s="75">
        <v>63.32</v>
      </c>
      <c r="DB14" s="75">
        <v>55</v>
      </c>
      <c r="DC14" s="74">
        <v>60.72</v>
      </c>
      <c r="DD14" s="74">
        <v>61.84</v>
      </c>
      <c r="DE14" s="74">
        <v>62.309999999999995</v>
      </c>
      <c r="DF14" s="74">
        <v>49</v>
      </c>
      <c r="DG14" s="74">
        <v>70.900000000000006</v>
      </c>
      <c r="DH14" s="75">
        <v>64.866187297293649</v>
      </c>
      <c r="DJ14" s="72">
        <v>18630</v>
      </c>
      <c r="DK14" s="72">
        <v>18094.2</v>
      </c>
      <c r="DL14" s="72">
        <v>16322</v>
      </c>
      <c r="DM14" s="72">
        <v>16635</v>
      </c>
      <c r="DN14" s="72">
        <v>15300</v>
      </c>
      <c r="DO14" s="72">
        <v>15831</v>
      </c>
      <c r="DP14" s="72">
        <v>18490</v>
      </c>
      <c r="DQ14" s="3">
        <v>16183</v>
      </c>
      <c r="DR14" s="72">
        <v>18175</v>
      </c>
      <c r="DS14" s="72">
        <v>15816</v>
      </c>
      <c r="DT14" s="72">
        <v>17657</v>
      </c>
      <c r="DU14" s="72">
        <v>16551</v>
      </c>
      <c r="DV14" s="72">
        <v>17050</v>
      </c>
      <c r="DW14" s="72">
        <v>16710</v>
      </c>
      <c r="DX14" s="73">
        <v>16960.3</v>
      </c>
    </row>
    <row r="15" spans="1:128" x14ac:dyDescent="0.25">
      <c r="A15" s="63" t="s">
        <v>44</v>
      </c>
      <c r="B15" s="72">
        <v>21752.147915027541</v>
      </c>
      <c r="C15" s="72">
        <v>22744.854367517986</v>
      </c>
      <c r="D15" s="72">
        <v>20941.404023329807</v>
      </c>
      <c r="E15" s="72">
        <v>22743.447249688012</v>
      </c>
      <c r="F15" s="72">
        <v>17404.244927860644</v>
      </c>
      <c r="G15" s="72">
        <v>19631.368560647919</v>
      </c>
      <c r="H15" s="72">
        <v>22837.096667227099</v>
      </c>
      <c r="I15" s="72">
        <v>23035.595890800345</v>
      </c>
      <c r="J15" s="72">
        <v>23075.892620089482</v>
      </c>
      <c r="K15" s="72">
        <v>21166.585755934302</v>
      </c>
      <c r="L15" s="72">
        <v>20972.637220694181</v>
      </c>
      <c r="M15" s="72">
        <v>22834.051591682794</v>
      </c>
      <c r="N15" s="72">
        <v>17361.202511773939</v>
      </c>
      <c r="O15" s="72">
        <v>21869.120189558093</v>
      </c>
      <c r="P15" s="73">
        <v>21312.117820845157</v>
      </c>
      <c r="R15" s="72">
        <v>790</v>
      </c>
      <c r="S15" s="72">
        <v>610.78499999999997</v>
      </c>
      <c r="T15" s="72">
        <v>700</v>
      </c>
      <c r="U15" s="72">
        <v>517</v>
      </c>
      <c r="V15" s="72">
        <v>770</v>
      </c>
      <c r="W15" s="72">
        <v>412</v>
      </c>
      <c r="X15" s="72">
        <v>700</v>
      </c>
      <c r="Y15" s="72">
        <v>737.5</v>
      </c>
      <c r="Z15" s="72">
        <v>694</v>
      </c>
      <c r="AA15" s="72">
        <v>606</v>
      </c>
      <c r="AB15" s="72">
        <v>418</v>
      </c>
      <c r="AC15" s="72">
        <v>715</v>
      </c>
      <c r="AD15" s="72">
        <v>542</v>
      </c>
      <c r="AE15" s="72">
        <v>325</v>
      </c>
      <c r="AF15" s="73">
        <v>609.80607142857139</v>
      </c>
      <c r="AH15" s="72">
        <v>18146.341463414636</v>
      </c>
      <c r="AI15" s="72">
        <v>19273.545015</v>
      </c>
      <c r="AJ15" s="72">
        <v>18223.456041045727</v>
      </c>
      <c r="AK15" s="72">
        <v>19718.901795142556</v>
      </c>
      <c r="AL15" s="72">
        <v>14471.337579617833</v>
      </c>
      <c r="AM15" s="72">
        <v>17672.894333843797</v>
      </c>
      <c r="AN15" s="72">
        <v>19369.207934426213</v>
      </c>
      <c r="AO15" s="72">
        <v>19968.697596422582</v>
      </c>
      <c r="AP15" s="72">
        <v>19110.438074634938</v>
      </c>
      <c r="AQ15" s="72">
        <v>18040.894056329558</v>
      </c>
      <c r="AR15" s="72">
        <v>17546.311218106861</v>
      </c>
      <c r="AS15" s="72">
        <v>19646.569646569649</v>
      </c>
      <c r="AT15" s="72">
        <v>13185.692307692309</v>
      </c>
      <c r="AU15" s="72">
        <v>19040.911444847232</v>
      </c>
      <c r="AV15" s="73">
        <v>18101.085607649562</v>
      </c>
      <c r="AX15" s="72">
        <v>3605.8064516129034</v>
      </c>
      <c r="AY15" s="72">
        <v>3471.3093525179861</v>
      </c>
      <c r="AZ15" s="72">
        <v>2717.9479822840799</v>
      </c>
      <c r="BA15" s="72">
        <v>3024.5454545454545</v>
      </c>
      <c r="BB15" s="72">
        <v>2932.9073482428116</v>
      </c>
      <c r="BC15" s="72">
        <v>1958.4742268041236</v>
      </c>
      <c r="BD15" s="72">
        <v>3467.8887328008868</v>
      </c>
      <c r="BE15" s="72">
        <v>3066.8982943777637</v>
      </c>
      <c r="BF15" s="72">
        <v>3965.4545454545455</v>
      </c>
      <c r="BG15" s="72">
        <v>3125.691699604743</v>
      </c>
      <c r="BH15" s="72">
        <v>3426.3260025873219</v>
      </c>
      <c r="BI15" s="72">
        <v>3187.4819451131443</v>
      </c>
      <c r="BJ15" s="72">
        <v>4175.5102040816328</v>
      </c>
      <c r="BK15" s="72">
        <v>2828.2087447108602</v>
      </c>
      <c r="BL15" s="73">
        <v>3211.03221319559</v>
      </c>
      <c r="BN15" s="74">
        <v>20.5</v>
      </c>
      <c r="BO15" s="74">
        <v>19.885080803854393</v>
      </c>
      <c r="BP15" s="74">
        <v>19.786367590640005</v>
      </c>
      <c r="BQ15" s="95">
        <v>18.940000000000001</v>
      </c>
      <c r="BR15" s="74">
        <v>23.55</v>
      </c>
      <c r="BS15" s="76">
        <v>19.59</v>
      </c>
      <c r="BT15" s="74">
        <v>19.094224258012026</v>
      </c>
      <c r="BU15" s="75">
        <v>17.89</v>
      </c>
      <c r="BV15" s="74">
        <v>18.489999999999998</v>
      </c>
      <c r="BW15" s="74">
        <v>19.954000000000001</v>
      </c>
      <c r="BX15" s="74">
        <v>20.82967727272727</v>
      </c>
      <c r="BY15" s="74">
        <v>19.239999999999998</v>
      </c>
      <c r="BZ15" s="74">
        <v>26</v>
      </c>
      <c r="CA15" s="74">
        <v>19.309999999999999</v>
      </c>
      <c r="CB15" s="75">
        <v>20.218524994659553</v>
      </c>
      <c r="CD15" s="72">
        <v>31000</v>
      </c>
      <c r="CE15" s="72">
        <v>31938</v>
      </c>
      <c r="CF15" s="72">
        <v>30048</v>
      </c>
      <c r="CG15" s="72">
        <v>31123</v>
      </c>
      <c r="CH15" s="72">
        <v>28400</v>
      </c>
      <c r="CI15" s="72">
        <v>28851</v>
      </c>
      <c r="CJ15" s="72">
        <v>30820</v>
      </c>
      <c r="CK15" s="3">
        <v>29770</v>
      </c>
      <c r="CL15" s="72">
        <v>29446</v>
      </c>
      <c r="CM15" s="72">
        <v>29999</v>
      </c>
      <c r="CN15" s="72">
        <v>30457</v>
      </c>
      <c r="CO15" s="72">
        <v>31500</v>
      </c>
      <c r="CP15" s="72">
        <v>28569</v>
      </c>
      <c r="CQ15" s="72">
        <v>30640</v>
      </c>
      <c r="CR15" s="73">
        <v>30182.928571428572</v>
      </c>
      <c r="CT15" s="74">
        <v>62</v>
      </c>
      <c r="CU15" s="95">
        <v>62.55</v>
      </c>
      <c r="CV15" s="74">
        <v>72.063189316596819</v>
      </c>
      <c r="CW15" s="95">
        <v>66</v>
      </c>
      <c r="CX15" s="74">
        <v>62.6</v>
      </c>
      <c r="CY15" s="76">
        <v>97</v>
      </c>
      <c r="CZ15" s="74">
        <v>63.981291527999986</v>
      </c>
      <c r="DA15" s="75">
        <v>63.32</v>
      </c>
      <c r="DB15" s="75">
        <v>55</v>
      </c>
      <c r="DC15" s="74">
        <v>60.72</v>
      </c>
      <c r="DD15" s="74">
        <v>61.84</v>
      </c>
      <c r="DE15" s="74">
        <v>62.309999999999995</v>
      </c>
      <c r="DF15" s="74">
        <v>49</v>
      </c>
      <c r="DG15" s="74">
        <v>70.900000000000006</v>
      </c>
      <c r="DH15" s="75">
        <v>64.948891488899775</v>
      </c>
      <c r="DJ15" s="72">
        <v>18630</v>
      </c>
      <c r="DK15" s="72">
        <v>18094.2</v>
      </c>
      <c r="DL15" s="72">
        <v>16322</v>
      </c>
      <c r="DM15" s="72">
        <v>16635</v>
      </c>
      <c r="DN15" s="72">
        <v>15300</v>
      </c>
      <c r="DO15" s="72">
        <v>15831</v>
      </c>
      <c r="DP15" s="72">
        <v>18490</v>
      </c>
      <c r="DQ15" s="3">
        <v>16183</v>
      </c>
      <c r="DR15" s="72">
        <v>18175</v>
      </c>
      <c r="DS15" s="72">
        <v>15816</v>
      </c>
      <c r="DT15" s="72">
        <v>17657</v>
      </c>
      <c r="DU15" s="72">
        <v>16551</v>
      </c>
      <c r="DV15" s="72">
        <v>17050</v>
      </c>
      <c r="DW15" s="72">
        <v>16710</v>
      </c>
      <c r="DX15" s="73">
        <v>16960.3</v>
      </c>
    </row>
    <row r="16" spans="1:128" x14ac:dyDescent="0.25">
      <c r="A16" s="63" t="s">
        <v>42</v>
      </c>
      <c r="B16" s="72">
        <v>18080.51462281913</v>
      </c>
      <c r="C16" s="72">
        <v>21634.686015996249</v>
      </c>
      <c r="D16" s="72">
        <v>18990.688035318013</v>
      </c>
      <c r="E16" s="72">
        <v>17653.452622583056</v>
      </c>
      <c r="F16" s="72">
        <v>29318.481766595753</v>
      </c>
      <c r="G16" s="72">
        <v>17920.299952945203</v>
      </c>
      <c r="H16" s="72">
        <v>21204.800404771933</v>
      </c>
      <c r="I16" s="72">
        <v>19870.284935958196</v>
      </c>
      <c r="J16" s="72">
        <v>21227.398854199047</v>
      </c>
      <c r="K16" s="72">
        <v>19648.755912208591</v>
      </c>
      <c r="L16" s="72">
        <v>20194.349611649031</v>
      </c>
      <c r="M16" s="72">
        <v>20107.804236966324</v>
      </c>
      <c r="N16" s="72">
        <v>17619.745498199278</v>
      </c>
      <c r="O16" s="72">
        <v>20479.672978988347</v>
      </c>
      <c r="P16" s="73">
        <v>20282.209674942722</v>
      </c>
      <c r="R16" s="72">
        <v>1100</v>
      </c>
      <c r="S16" s="72">
        <v>610.78499999999997</v>
      </c>
      <c r="T16" s="72">
        <v>700</v>
      </c>
      <c r="U16" s="72">
        <v>517</v>
      </c>
      <c r="V16" s="72">
        <v>770</v>
      </c>
      <c r="W16" s="72">
        <v>405</v>
      </c>
      <c r="X16" s="72">
        <v>700</v>
      </c>
      <c r="Y16" s="72">
        <v>725.5</v>
      </c>
      <c r="Z16" s="72">
        <v>687</v>
      </c>
      <c r="AA16" s="72">
        <v>597</v>
      </c>
      <c r="AB16" s="72">
        <v>418</v>
      </c>
      <c r="AC16" s="72">
        <v>715</v>
      </c>
      <c r="AD16" s="72">
        <v>542</v>
      </c>
      <c r="AE16" s="72">
        <v>325</v>
      </c>
      <c r="AF16" s="73">
        <v>629.44892857142861</v>
      </c>
      <c r="AH16" s="72">
        <v>14474.708171206226</v>
      </c>
      <c r="AI16" s="72">
        <v>18163.376663478262</v>
      </c>
      <c r="AJ16" s="72">
        <v>16299.915476823373</v>
      </c>
      <c r="AK16" s="72">
        <v>14628.907168037602</v>
      </c>
      <c r="AL16" s="72">
        <v>25114.222549742077</v>
      </c>
      <c r="AM16" s="72">
        <v>15961.825726141078</v>
      </c>
      <c r="AN16" s="72">
        <v>17736.911671971047</v>
      </c>
      <c r="AO16" s="72">
        <v>16803.386641580433</v>
      </c>
      <c r="AP16" s="72">
        <v>17261.944308744503</v>
      </c>
      <c r="AQ16" s="72">
        <v>16523.064212603847</v>
      </c>
      <c r="AR16" s="72">
        <v>16768.023609061711</v>
      </c>
      <c r="AS16" s="72">
        <v>16920.322291853179</v>
      </c>
      <c r="AT16" s="72">
        <v>13444.235294117647</v>
      </c>
      <c r="AU16" s="72">
        <v>17651.464234277486</v>
      </c>
      <c r="AV16" s="73">
        <v>16982.307715688461</v>
      </c>
      <c r="AX16" s="72">
        <v>3605.8064516129034</v>
      </c>
      <c r="AY16" s="72">
        <v>3471.3093525179861</v>
      </c>
      <c r="AZ16" s="72">
        <v>2690.7725584946402</v>
      </c>
      <c r="BA16" s="72">
        <v>3024.5454545454545</v>
      </c>
      <c r="BB16" s="72">
        <v>4204.2592168536748</v>
      </c>
      <c r="BC16" s="72">
        <v>1958.4742268041236</v>
      </c>
      <c r="BD16" s="72">
        <v>3467.8887328008868</v>
      </c>
      <c r="BE16" s="72">
        <v>3066.8982943777637</v>
      </c>
      <c r="BF16" s="72">
        <v>3965.4545454545455</v>
      </c>
      <c r="BG16" s="72">
        <v>3125.691699604743</v>
      </c>
      <c r="BH16" s="72">
        <v>3426.3260025873219</v>
      </c>
      <c r="BI16" s="72">
        <v>3187.4819451131443</v>
      </c>
      <c r="BJ16" s="72">
        <v>4175.5102040816328</v>
      </c>
      <c r="BK16" s="72">
        <v>2828.2087447108602</v>
      </c>
      <c r="BL16" s="73">
        <v>3299.9019592542631</v>
      </c>
      <c r="BN16" s="74">
        <v>25.7</v>
      </c>
      <c r="BO16" s="74">
        <v>21.100481870787071</v>
      </c>
      <c r="BP16" s="74">
        <v>22.121341703440002</v>
      </c>
      <c r="BQ16" s="95">
        <v>25.53</v>
      </c>
      <c r="BR16" s="74">
        <v>13.57</v>
      </c>
      <c r="BS16" s="76">
        <v>21.69</v>
      </c>
      <c r="BT16" s="74">
        <v>20.851431570493965</v>
      </c>
      <c r="BU16" s="75">
        <v>21.26</v>
      </c>
      <c r="BV16" s="74">
        <v>20.47</v>
      </c>
      <c r="BW16" s="74">
        <v>21.786999999999999</v>
      </c>
      <c r="BX16" s="74">
        <v>21.79648648648649</v>
      </c>
      <c r="BY16" s="74">
        <v>22.34</v>
      </c>
      <c r="BZ16" s="74">
        <v>25.5</v>
      </c>
      <c r="CA16" s="74">
        <v>20.83</v>
      </c>
      <c r="CB16" s="75">
        <v>21.753338687943391</v>
      </c>
      <c r="CD16" s="72">
        <v>31000</v>
      </c>
      <c r="CE16" s="72">
        <v>31938</v>
      </c>
      <c r="CF16" s="72">
        <v>30048</v>
      </c>
      <c r="CG16" s="72">
        <v>31123</v>
      </c>
      <c r="CH16" s="72">
        <v>28400</v>
      </c>
      <c r="CI16" s="72">
        <v>28851</v>
      </c>
      <c r="CJ16" s="72">
        <v>30820</v>
      </c>
      <c r="CK16" s="3">
        <v>29770</v>
      </c>
      <c r="CL16" s="72">
        <v>29446</v>
      </c>
      <c r="CM16" s="72">
        <v>29999</v>
      </c>
      <c r="CN16" s="72">
        <v>30457</v>
      </c>
      <c r="CO16" s="72">
        <v>31500</v>
      </c>
      <c r="CP16" s="72">
        <v>28569</v>
      </c>
      <c r="CQ16" s="72">
        <v>30640</v>
      </c>
      <c r="CR16" s="73">
        <v>30182.928571428572</v>
      </c>
      <c r="CT16" s="74">
        <v>62</v>
      </c>
      <c r="CU16" s="95">
        <v>62.55</v>
      </c>
      <c r="CV16" s="74">
        <v>72.790990595495231</v>
      </c>
      <c r="CW16" s="95">
        <v>66</v>
      </c>
      <c r="CX16" s="74">
        <v>43.67</v>
      </c>
      <c r="CY16" s="76">
        <v>97</v>
      </c>
      <c r="CZ16" s="74">
        <v>63.981291527999986</v>
      </c>
      <c r="DA16" s="75">
        <v>63.32</v>
      </c>
      <c r="DB16" s="75">
        <v>55</v>
      </c>
      <c r="DC16" s="74">
        <v>60.72</v>
      </c>
      <c r="DD16" s="74">
        <v>61.84</v>
      </c>
      <c r="DE16" s="74">
        <v>62.309999999999995</v>
      </c>
      <c r="DF16" s="74">
        <v>49</v>
      </c>
      <c r="DG16" s="74">
        <v>70.900000000000006</v>
      </c>
      <c r="DH16" s="75">
        <v>63.64873443739252</v>
      </c>
      <c r="DJ16" s="72">
        <v>18630</v>
      </c>
      <c r="DK16" s="72">
        <v>18094.2</v>
      </c>
      <c r="DL16" s="72">
        <v>16322</v>
      </c>
      <c r="DM16" s="72">
        <v>16635</v>
      </c>
      <c r="DN16" s="72">
        <v>15300</v>
      </c>
      <c r="DO16" s="72">
        <v>15831</v>
      </c>
      <c r="DP16" s="72">
        <v>18490</v>
      </c>
      <c r="DQ16" s="3">
        <v>16183</v>
      </c>
      <c r="DR16" s="72">
        <v>18175</v>
      </c>
      <c r="DS16" s="72">
        <v>15816</v>
      </c>
      <c r="DT16" s="72">
        <v>17657</v>
      </c>
      <c r="DU16" s="72">
        <v>16551</v>
      </c>
      <c r="DV16" s="72">
        <v>17050</v>
      </c>
      <c r="DW16" s="72">
        <v>16710</v>
      </c>
      <c r="DX16" s="73">
        <v>16960.3</v>
      </c>
    </row>
    <row r="17" spans="1:128" x14ac:dyDescent="0.25">
      <c r="A17" s="63" t="s">
        <v>49</v>
      </c>
      <c r="B17" s="72">
        <v>24158.292639458203</v>
      </c>
      <c r="C17" s="72">
        <v>23582.834585561464</v>
      </c>
      <c r="D17" s="72">
        <v>21044.305057702892</v>
      </c>
      <c r="E17" s="72">
        <v>21163.253565278821</v>
      </c>
      <c r="F17" s="72">
        <v>21074.748679843353</v>
      </c>
      <c r="G17" s="72">
        <v>19631.368560647919</v>
      </c>
      <c r="H17" s="72">
        <v>20618.912718616473</v>
      </c>
      <c r="I17" s="72">
        <v>23035.595890800345</v>
      </c>
      <c r="J17" s="72">
        <v>23075.892620089482</v>
      </c>
      <c r="K17" s="72">
        <v>21166.585755934302</v>
      </c>
      <c r="L17" s="72">
        <v>22018.569122969049</v>
      </c>
      <c r="M17" s="72">
        <v>22404.563795646951</v>
      </c>
      <c r="N17" s="72">
        <v>18460.010204081635</v>
      </c>
      <c r="O17" s="72">
        <v>20599.112562980554</v>
      </c>
      <c r="P17" s="73">
        <v>21573.860411400823</v>
      </c>
      <c r="R17" s="72">
        <v>790</v>
      </c>
      <c r="S17" s="72">
        <v>610.78499999999997</v>
      </c>
      <c r="T17" s="72">
        <v>700</v>
      </c>
      <c r="U17" s="72">
        <v>517</v>
      </c>
      <c r="V17" s="72">
        <v>770</v>
      </c>
      <c r="W17" s="72">
        <v>412</v>
      </c>
      <c r="X17" s="72">
        <v>700</v>
      </c>
      <c r="Y17" s="72">
        <v>737.5</v>
      </c>
      <c r="Z17" s="72">
        <v>694</v>
      </c>
      <c r="AA17" s="72">
        <v>606</v>
      </c>
      <c r="AB17" s="72">
        <v>418</v>
      </c>
      <c r="AC17" s="72">
        <v>715</v>
      </c>
      <c r="AD17" s="72">
        <v>542</v>
      </c>
      <c r="AE17" s="72">
        <v>325</v>
      </c>
      <c r="AF17" s="73">
        <v>609.80607142857139</v>
      </c>
      <c r="AH17" s="72">
        <v>20552.486187845301</v>
      </c>
      <c r="AI17" s="72">
        <v>20111.525233043478</v>
      </c>
      <c r="AJ17" s="72">
        <v>18223.456041045727</v>
      </c>
      <c r="AK17" s="72">
        <v>18138.708110733365</v>
      </c>
      <c r="AL17" s="72">
        <v>16779.911373707535</v>
      </c>
      <c r="AM17" s="72">
        <v>17672.894333843797</v>
      </c>
      <c r="AN17" s="72">
        <v>17151.023985815587</v>
      </c>
      <c r="AO17" s="72">
        <v>19968.697596422582</v>
      </c>
      <c r="AP17" s="72">
        <v>19110.438074634938</v>
      </c>
      <c r="AQ17" s="72">
        <v>18040.894056329558</v>
      </c>
      <c r="AR17" s="72">
        <v>18592.243120381729</v>
      </c>
      <c r="AS17" s="72">
        <v>19217.081850533807</v>
      </c>
      <c r="AT17" s="72">
        <v>14284.5</v>
      </c>
      <c r="AU17" s="72">
        <v>17770.903818269693</v>
      </c>
      <c r="AV17" s="73">
        <v>18258.197413043363</v>
      </c>
      <c r="AX17" s="72">
        <v>3605.8064516129034</v>
      </c>
      <c r="AY17" s="72">
        <v>3471.3093525179861</v>
      </c>
      <c r="AZ17" s="72">
        <v>2820.8490166571632</v>
      </c>
      <c r="BA17" s="72">
        <v>3024.5454545454545</v>
      </c>
      <c r="BB17" s="72">
        <v>4294.8373061358161</v>
      </c>
      <c r="BC17" s="72">
        <v>1958.4742268041236</v>
      </c>
      <c r="BD17" s="72">
        <v>3467.8887328008868</v>
      </c>
      <c r="BE17" s="72">
        <v>3066.8982943777637</v>
      </c>
      <c r="BF17" s="72">
        <v>3965.4545454545455</v>
      </c>
      <c r="BG17" s="72">
        <v>3125.691699604743</v>
      </c>
      <c r="BH17" s="72">
        <v>3426.3260025873219</v>
      </c>
      <c r="BI17" s="72">
        <v>3187.4819451131443</v>
      </c>
      <c r="BJ17" s="72">
        <v>4175.5102040816328</v>
      </c>
      <c r="BK17" s="72">
        <v>2828.2087447108602</v>
      </c>
      <c r="BL17" s="73">
        <v>3315.662998357453</v>
      </c>
      <c r="BN17" s="74">
        <v>18.100000000000001</v>
      </c>
      <c r="BO17" s="74">
        <v>19.056535770360458</v>
      </c>
      <c r="BP17" s="74">
        <v>19.786367590640005</v>
      </c>
      <c r="BQ17" s="95">
        <v>20.59</v>
      </c>
      <c r="BR17" s="74">
        <v>20.309999999999999</v>
      </c>
      <c r="BS17" s="76">
        <v>19.59</v>
      </c>
      <c r="BT17" s="74">
        <v>21.563727058271784</v>
      </c>
      <c r="BU17" s="75">
        <v>17.89</v>
      </c>
      <c r="BV17" s="74">
        <v>18.489999999999998</v>
      </c>
      <c r="BW17" s="74">
        <v>19.954000000000001</v>
      </c>
      <c r="BX17" s="74">
        <v>19.657875471698116</v>
      </c>
      <c r="BY17" s="74">
        <v>19.670000000000002</v>
      </c>
      <c r="BZ17" s="74">
        <v>24</v>
      </c>
      <c r="CA17" s="74">
        <v>20.69</v>
      </c>
      <c r="CB17" s="75">
        <v>19.953464706497886</v>
      </c>
      <c r="CD17" s="72">
        <v>31000</v>
      </c>
      <c r="CE17" s="72">
        <v>31938</v>
      </c>
      <c r="CF17" s="72">
        <v>30048</v>
      </c>
      <c r="CG17" s="72">
        <v>31123</v>
      </c>
      <c r="CH17" s="72">
        <v>28400</v>
      </c>
      <c r="CI17" s="72">
        <v>28851</v>
      </c>
      <c r="CJ17" s="72">
        <v>30820</v>
      </c>
      <c r="CK17" s="3">
        <v>29770</v>
      </c>
      <c r="CL17" s="72">
        <v>29446</v>
      </c>
      <c r="CM17" s="72">
        <v>29999</v>
      </c>
      <c r="CN17" s="72">
        <v>30457</v>
      </c>
      <c r="CO17" s="72">
        <v>31500</v>
      </c>
      <c r="CP17" s="72">
        <v>28569</v>
      </c>
      <c r="CQ17" s="72">
        <v>30640</v>
      </c>
      <c r="CR17" s="73">
        <v>30182.928571428572</v>
      </c>
      <c r="CT17" s="74">
        <v>62</v>
      </c>
      <c r="CU17" s="95">
        <v>62.55</v>
      </c>
      <c r="CV17" s="74">
        <v>69.434414548038419</v>
      </c>
      <c r="CW17" s="95">
        <v>66</v>
      </c>
      <c r="CX17" s="74">
        <v>42.749000000000002</v>
      </c>
      <c r="CY17" s="76">
        <v>97</v>
      </c>
      <c r="CZ17" s="74">
        <v>63.981291527999986</v>
      </c>
      <c r="DA17" s="75">
        <v>63.32</v>
      </c>
      <c r="DB17" s="75">
        <v>55</v>
      </c>
      <c r="DC17" s="74">
        <v>60.72</v>
      </c>
      <c r="DD17" s="74">
        <v>61.84</v>
      </c>
      <c r="DE17" s="74">
        <v>62.309999999999995</v>
      </c>
      <c r="DF17" s="74">
        <v>49</v>
      </c>
      <c r="DG17" s="74">
        <v>70.900000000000006</v>
      </c>
      <c r="DH17" s="75">
        <v>63.343193291145603</v>
      </c>
      <c r="DJ17" s="72">
        <v>18630</v>
      </c>
      <c r="DK17" s="72">
        <v>18094.2</v>
      </c>
      <c r="DL17" s="72">
        <v>16322</v>
      </c>
      <c r="DM17" s="72">
        <v>16635</v>
      </c>
      <c r="DN17" s="72">
        <v>15300</v>
      </c>
      <c r="DO17" s="72">
        <v>15831</v>
      </c>
      <c r="DP17" s="72">
        <v>18490</v>
      </c>
      <c r="DQ17" s="3">
        <v>16183</v>
      </c>
      <c r="DR17" s="72">
        <v>18175</v>
      </c>
      <c r="DS17" s="72">
        <v>15816</v>
      </c>
      <c r="DT17" s="72">
        <v>17657</v>
      </c>
      <c r="DU17" s="72">
        <v>16551</v>
      </c>
      <c r="DV17" s="72">
        <v>17050</v>
      </c>
      <c r="DW17" s="72">
        <v>16710</v>
      </c>
      <c r="DX17" s="73">
        <v>16960.3</v>
      </c>
    </row>
    <row r="18" spans="1:128" x14ac:dyDescent="0.25">
      <c r="A18" s="63" t="s">
        <v>43</v>
      </c>
      <c r="B18" s="72">
        <v>21320.092165898619</v>
      </c>
      <c r="C18" s="72">
        <v>20855.426588170158</v>
      </c>
      <c r="D18" s="72">
        <v>18991.727696436927</v>
      </c>
      <c r="E18" s="72">
        <v>24513.383199079402</v>
      </c>
      <c r="F18" s="72">
        <v>31059.333479913308</v>
      </c>
      <c r="G18" s="72">
        <v>17030.829472777132</v>
      </c>
      <c r="H18" s="72">
        <v>21385.594085181823</v>
      </c>
      <c r="I18" s="72">
        <v>19822.995855353372</v>
      </c>
      <c r="J18" s="72">
        <v>20263.978530694396</v>
      </c>
      <c r="K18" s="72">
        <v>18878.711128976352</v>
      </c>
      <c r="L18" s="72">
        <v>20238.451100662925</v>
      </c>
      <c r="M18" s="72">
        <v>20291.554343303189</v>
      </c>
      <c r="N18" s="72">
        <v>19081.075421472939</v>
      </c>
      <c r="O18" s="72">
        <v>19826.821782158851</v>
      </c>
      <c r="P18" s="73">
        <v>20968.569632148527</v>
      </c>
      <c r="R18" s="72">
        <v>790</v>
      </c>
      <c r="S18" s="72">
        <v>610.78499999999997</v>
      </c>
      <c r="T18" s="72">
        <v>700</v>
      </c>
      <c r="U18" s="72">
        <v>517</v>
      </c>
      <c r="V18" s="72">
        <v>770</v>
      </c>
      <c r="W18" s="72">
        <v>402</v>
      </c>
      <c r="X18" s="72">
        <v>700</v>
      </c>
      <c r="Y18" s="72">
        <v>725.3</v>
      </c>
      <c r="Z18" s="72">
        <v>683</v>
      </c>
      <c r="AA18" s="72">
        <v>593</v>
      </c>
      <c r="AB18" s="72">
        <v>418</v>
      </c>
      <c r="AC18" s="72">
        <v>715</v>
      </c>
      <c r="AD18" s="72">
        <v>542</v>
      </c>
      <c r="AE18" s="72">
        <v>325</v>
      </c>
      <c r="AF18" s="73">
        <v>606.50607142857132</v>
      </c>
      <c r="AH18" s="72">
        <v>17714.285714285714</v>
      </c>
      <c r="AI18" s="72">
        <v>17384.117235652171</v>
      </c>
      <c r="AJ18" s="72">
        <v>16300.91392405063</v>
      </c>
      <c r="AK18" s="72">
        <v>21488.837744533947</v>
      </c>
      <c r="AL18" s="72">
        <v>27483.870967741936</v>
      </c>
      <c r="AM18" s="72">
        <v>15072.355245973009</v>
      </c>
      <c r="AN18" s="72">
        <v>17917.705352380937</v>
      </c>
      <c r="AO18" s="72">
        <v>16756.09756097561</v>
      </c>
      <c r="AP18" s="72">
        <v>16298.523985239852</v>
      </c>
      <c r="AQ18" s="72">
        <v>15753.019429371609</v>
      </c>
      <c r="AR18" s="72">
        <v>16812.125098075605</v>
      </c>
      <c r="AS18" s="72">
        <v>17104.072398190045</v>
      </c>
      <c r="AT18" s="72">
        <v>14905.565217391304</v>
      </c>
      <c r="AU18" s="72">
        <v>16998.613037447991</v>
      </c>
      <c r="AV18" s="73">
        <v>17713.57877937931</v>
      </c>
      <c r="AX18" s="72">
        <v>3605.8064516129034</v>
      </c>
      <c r="AY18" s="72">
        <v>3471.3093525179861</v>
      </c>
      <c r="AZ18" s="72">
        <v>2690.8137723862969</v>
      </c>
      <c r="BA18" s="72">
        <v>3024.5454545454545</v>
      </c>
      <c r="BB18" s="72">
        <v>3575.462512171373</v>
      </c>
      <c r="BC18" s="72">
        <v>1958.4742268041236</v>
      </c>
      <c r="BD18" s="72">
        <v>3467.8887328008868</v>
      </c>
      <c r="BE18" s="72">
        <v>3066.8982943777637</v>
      </c>
      <c r="BF18" s="72">
        <v>3965.4545454545455</v>
      </c>
      <c r="BG18" s="72">
        <v>3125.691699604743</v>
      </c>
      <c r="BH18" s="72">
        <v>3426.3260025873219</v>
      </c>
      <c r="BI18" s="72">
        <v>3187.4819451131443</v>
      </c>
      <c r="BJ18" s="72">
        <v>4175.5102040816328</v>
      </c>
      <c r="BK18" s="72">
        <v>2828.2087447108602</v>
      </c>
      <c r="BL18" s="73">
        <v>3254.9908527692169</v>
      </c>
      <c r="BN18" s="74">
        <v>21</v>
      </c>
      <c r="BO18" s="74">
        <v>22.046330843535756</v>
      </c>
      <c r="BP18" s="74">
        <v>22.12</v>
      </c>
      <c r="BQ18" s="95">
        <v>17.38</v>
      </c>
      <c r="BR18" s="74">
        <v>12.4</v>
      </c>
      <c r="BS18" s="76">
        <v>22.97</v>
      </c>
      <c r="BT18" s="74">
        <v>20.64103593214044</v>
      </c>
      <c r="BU18" s="75">
        <v>21.32</v>
      </c>
      <c r="BV18" s="74">
        <v>21.68</v>
      </c>
      <c r="BW18" s="74">
        <v>22.852</v>
      </c>
      <c r="BX18" s="74">
        <v>21.739310043668127</v>
      </c>
      <c r="BY18" s="74">
        <v>22.1</v>
      </c>
      <c r="BZ18" s="74">
        <v>23</v>
      </c>
      <c r="CA18" s="74">
        <v>21.63</v>
      </c>
      <c r="CB18" s="75">
        <v>20.919905487096024</v>
      </c>
      <c r="CD18" s="72">
        <v>31000</v>
      </c>
      <c r="CE18" s="72">
        <v>31938</v>
      </c>
      <c r="CF18" s="72">
        <v>30048.017999999996</v>
      </c>
      <c r="CG18" s="72">
        <v>31123</v>
      </c>
      <c r="CH18" s="72">
        <v>28400</v>
      </c>
      <c r="CI18" s="72">
        <v>28851</v>
      </c>
      <c r="CJ18" s="72">
        <v>30820</v>
      </c>
      <c r="CK18" s="3">
        <v>29770</v>
      </c>
      <c r="CL18" s="72">
        <v>29446</v>
      </c>
      <c r="CM18" s="72">
        <v>29999</v>
      </c>
      <c r="CN18" s="72">
        <v>30457</v>
      </c>
      <c r="CO18" s="72">
        <v>31500</v>
      </c>
      <c r="CP18" s="72">
        <v>28569</v>
      </c>
      <c r="CQ18" s="72">
        <v>30640</v>
      </c>
      <c r="CR18" s="73">
        <v>30182.929857142855</v>
      </c>
      <c r="CT18" s="74">
        <v>62</v>
      </c>
      <c r="CU18" s="95">
        <v>62.55</v>
      </c>
      <c r="CV18" s="74">
        <v>72.790990595495231</v>
      </c>
      <c r="CW18" s="95">
        <v>66</v>
      </c>
      <c r="CX18" s="74">
        <v>51.35</v>
      </c>
      <c r="CY18" s="76">
        <v>97</v>
      </c>
      <c r="CZ18" s="74">
        <v>63.981291527999986</v>
      </c>
      <c r="DA18" s="75">
        <v>63.32</v>
      </c>
      <c r="DB18" s="75">
        <v>55</v>
      </c>
      <c r="DC18" s="74">
        <v>60.72</v>
      </c>
      <c r="DD18" s="74">
        <v>61.84</v>
      </c>
      <c r="DE18" s="74">
        <v>62.309999999999995</v>
      </c>
      <c r="DF18" s="74">
        <v>49</v>
      </c>
      <c r="DG18" s="74">
        <v>70.900000000000006</v>
      </c>
      <c r="DH18" s="75">
        <v>64.197305865963941</v>
      </c>
      <c r="DJ18" s="72">
        <v>18630</v>
      </c>
      <c r="DK18" s="72">
        <v>18094.2</v>
      </c>
      <c r="DL18" s="72">
        <v>16322.25</v>
      </c>
      <c r="DM18" s="72">
        <v>16635</v>
      </c>
      <c r="DN18" s="72">
        <v>15300</v>
      </c>
      <c r="DO18" s="72">
        <v>15831</v>
      </c>
      <c r="DP18" s="72">
        <v>18490</v>
      </c>
      <c r="DQ18" s="3">
        <v>16183</v>
      </c>
      <c r="DR18" s="72">
        <v>18175</v>
      </c>
      <c r="DS18" s="72">
        <v>15816</v>
      </c>
      <c r="DT18" s="72">
        <v>17657</v>
      </c>
      <c r="DU18" s="72">
        <v>16551</v>
      </c>
      <c r="DV18" s="72">
        <v>17050</v>
      </c>
      <c r="DW18" s="72">
        <v>16710</v>
      </c>
      <c r="DX18" s="73">
        <v>16960.317857142858</v>
      </c>
    </row>
    <row r="19" spans="1:128" x14ac:dyDescent="0.25">
      <c r="A19" s="63" t="s">
        <v>50</v>
      </c>
      <c r="B19" s="72">
        <v>20908.132033008253</v>
      </c>
      <c r="C19" s="72">
        <v>26599.56337051799</v>
      </c>
      <c r="D19" s="72">
        <v>23353.492660632422</v>
      </c>
      <c r="E19" s="72">
        <v>22743.447249688012</v>
      </c>
      <c r="F19" s="72">
        <v>20216.630972374158</v>
      </c>
      <c r="G19" s="72">
        <v>19631.368560647919</v>
      </c>
      <c r="H19" s="72">
        <v>20228.759718716366</v>
      </c>
      <c r="I19" s="72">
        <v>23035.595890800345</v>
      </c>
      <c r="J19" s="72">
        <v>23075.892620089482</v>
      </c>
      <c r="K19" s="72">
        <v>22439.388786358326</v>
      </c>
      <c r="L19" s="72">
        <v>21882.317519024222</v>
      </c>
      <c r="M19" s="72">
        <v>24363.952533348438</v>
      </c>
      <c r="N19" s="72" t="s">
        <v>60</v>
      </c>
      <c r="O19" s="72">
        <v>21258.283932680784</v>
      </c>
      <c r="P19" s="73">
        <v>22287.448142145135</v>
      </c>
      <c r="R19" s="72">
        <v>790</v>
      </c>
      <c r="S19" s="72">
        <v>610.78499999999997</v>
      </c>
      <c r="T19" s="72">
        <v>700</v>
      </c>
      <c r="U19" s="72">
        <v>517</v>
      </c>
      <c r="V19" s="72">
        <v>770</v>
      </c>
      <c r="W19" s="72">
        <v>412</v>
      </c>
      <c r="X19" s="72">
        <v>700</v>
      </c>
      <c r="Y19" s="72">
        <v>737.5</v>
      </c>
      <c r="Z19" s="72">
        <v>694</v>
      </c>
      <c r="AA19" s="72">
        <v>613</v>
      </c>
      <c r="AB19" s="72">
        <v>418</v>
      </c>
      <c r="AC19" s="72">
        <v>715</v>
      </c>
      <c r="AD19" s="72" t="s">
        <v>61</v>
      </c>
      <c r="AE19" s="72">
        <v>325</v>
      </c>
      <c r="AF19" s="73">
        <v>615.56038461538458</v>
      </c>
      <c r="AH19" s="72">
        <v>17302.325581395347</v>
      </c>
      <c r="AI19" s="72">
        <v>23128.254018000003</v>
      </c>
      <c r="AJ19" s="72">
        <v>20089.092660632421</v>
      </c>
      <c r="AK19" s="72">
        <v>19718.901795142556</v>
      </c>
      <c r="AL19" s="72">
        <v>17317.073170731706</v>
      </c>
      <c r="AM19" s="72">
        <v>17672.894333843797</v>
      </c>
      <c r="AN19" s="72">
        <v>16760.870985915481</v>
      </c>
      <c r="AO19" s="72">
        <v>19968.697596422582</v>
      </c>
      <c r="AP19" s="72">
        <v>19110.438074634938</v>
      </c>
      <c r="AQ19" s="72">
        <v>19313.697086753582</v>
      </c>
      <c r="AR19" s="72">
        <v>18455.991516436901</v>
      </c>
      <c r="AS19" s="72">
        <v>21176.470588235294</v>
      </c>
      <c r="AT19" s="72" t="s">
        <v>60</v>
      </c>
      <c r="AU19" s="72">
        <v>18430.075187969924</v>
      </c>
      <c r="AV19" s="73">
        <v>19111.13712277804</v>
      </c>
      <c r="AX19" s="72">
        <v>3605.8064516129034</v>
      </c>
      <c r="AY19" s="72">
        <v>3471.3093525179861</v>
      </c>
      <c r="AZ19" s="72">
        <v>3264.4</v>
      </c>
      <c r="BA19" s="72">
        <v>3024.5454545454545</v>
      </c>
      <c r="BB19" s="72">
        <v>2899.5578016424511</v>
      </c>
      <c r="BC19" s="72">
        <v>1958.4742268041236</v>
      </c>
      <c r="BD19" s="72">
        <v>3467.8887328008868</v>
      </c>
      <c r="BE19" s="72">
        <v>3066.8982943777637</v>
      </c>
      <c r="BF19" s="72">
        <v>3965.4545454545455</v>
      </c>
      <c r="BG19" s="72">
        <v>3125.691699604743</v>
      </c>
      <c r="BH19" s="72">
        <v>3426.3260025873219</v>
      </c>
      <c r="BI19" s="72">
        <v>3187.4819451131439</v>
      </c>
      <c r="BJ19" s="72" t="s">
        <v>60</v>
      </c>
      <c r="BK19" s="72">
        <v>2828.2087447108602</v>
      </c>
      <c r="BL19" s="73">
        <v>3176.3110193670905</v>
      </c>
      <c r="BN19" s="74">
        <v>21.5</v>
      </c>
      <c r="BO19" s="74">
        <v>16.570900669878657</v>
      </c>
      <c r="BP19" s="74">
        <v>17.948844484480006</v>
      </c>
      <c r="BQ19" s="95">
        <v>18.940000000000001</v>
      </c>
      <c r="BR19" s="74">
        <v>19.68</v>
      </c>
      <c r="BS19" s="76">
        <v>19.59</v>
      </c>
      <c r="BT19" s="74">
        <v>22.065679063503591</v>
      </c>
      <c r="BU19" s="75">
        <v>17.89</v>
      </c>
      <c r="BV19" s="74">
        <v>18.489999999999998</v>
      </c>
      <c r="BW19" s="74">
        <v>18.638999999999999</v>
      </c>
      <c r="BX19" s="74">
        <v>19.803000000000001</v>
      </c>
      <c r="BY19" s="74">
        <v>17.850000000000001</v>
      </c>
      <c r="BZ19" s="74" t="s">
        <v>61</v>
      </c>
      <c r="CA19" s="74">
        <v>19.95</v>
      </c>
      <c r="CB19" s="75">
        <v>19.147494170604787</v>
      </c>
      <c r="CD19" s="72">
        <v>31000</v>
      </c>
      <c r="CE19" s="72">
        <v>31938</v>
      </c>
      <c r="CF19" s="72">
        <v>30048</v>
      </c>
      <c r="CG19" s="72">
        <v>31123</v>
      </c>
      <c r="CH19" s="72">
        <v>28400</v>
      </c>
      <c r="CI19" s="72">
        <v>28851</v>
      </c>
      <c r="CJ19" s="72">
        <v>30820</v>
      </c>
      <c r="CK19" s="3">
        <v>29770</v>
      </c>
      <c r="CL19" s="72">
        <v>29446</v>
      </c>
      <c r="CM19" s="72">
        <v>29999</v>
      </c>
      <c r="CN19" s="72">
        <v>30457</v>
      </c>
      <c r="CO19" s="72">
        <v>31500</v>
      </c>
      <c r="CP19" s="72" t="s">
        <v>61</v>
      </c>
      <c r="CQ19" s="72">
        <v>30640</v>
      </c>
      <c r="CR19" s="73">
        <v>30307.076923076922</v>
      </c>
      <c r="CT19" s="74">
        <v>62</v>
      </c>
      <c r="CU19" s="95">
        <v>62.55</v>
      </c>
      <c r="CV19" s="74">
        <v>60</v>
      </c>
      <c r="CW19" s="95">
        <v>66</v>
      </c>
      <c r="CX19" s="74">
        <v>63.32</v>
      </c>
      <c r="CY19" s="76">
        <v>97</v>
      </c>
      <c r="CZ19" s="74">
        <v>63.981291527999986</v>
      </c>
      <c r="DA19" s="75">
        <v>63.32</v>
      </c>
      <c r="DB19" s="75">
        <v>55</v>
      </c>
      <c r="DC19" s="74">
        <v>60.72</v>
      </c>
      <c r="DD19" s="74">
        <v>61.84</v>
      </c>
      <c r="DE19" s="74">
        <v>62.31</v>
      </c>
      <c r="DF19" s="74" t="s">
        <v>61</v>
      </c>
      <c r="DG19" s="74">
        <v>70.900000000000006</v>
      </c>
      <c r="DH19" s="75">
        <v>65.303176271384615</v>
      </c>
      <c r="DJ19" s="72">
        <v>18630</v>
      </c>
      <c r="DK19" s="72">
        <v>18094.2</v>
      </c>
      <c r="DL19" s="72">
        <v>16322</v>
      </c>
      <c r="DM19" s="72">
        <v>16635</v>
      </c>
      <c r="DN19" s="72">
        <v>15300</v>
      </c>
      <c r="DO19" s="72">
        <v>15831</v>
      </c>
      <c r="DP19" s="72">
        <v>18490</v>
      </c>
      <c r="DQ19" s="3">
        <v>16183</v>
      </c>
      <c r="DR19" s="72">
        <v>18175</v>
      </c>
      <c r="DS19" s="72">
        <v>15816</v>
      </c>
      <c r="DT19" s="72">
        <v>17657</v>
      </c>
      <c r="DU19" s="72">
        <v>16551</v>
      </c>
      <c r="DV19" s="72" t="s">
        <v>61</v>
      </c>
      <c r="DW19" s="72">
        <v>16710</v>
      </c>
      <c r="DX19" s="73">
        <v>16953.400000000001</v>
      </c>
    </row>
    <row r="20" spans="1:128" x14ac:dyDescent="0.25">
      <c r="A20" s="63" t="s">
        <v>46</v>
      </c>
      <c r="B20" s="72">
        <v>21070.595184007267</v>
      </c>
      <c r="C20" s="72">
        <v>20706.206697735375</v>
      </c>
      <c r="D20" s="72">
        <v>18429.868836739122</v>
      </c>
      <c r="E20" s="72">
        <v>17898.141631367438</v>
      </c>
      <c r="F20" s="72" t="s">
        <v>60</v>
      </c>
      <c r="G20" s="72">
        <v>17030.829472777132</v>
      </c>
      <c r="H20" s="72">
        <v>19370.119355658011</v>
      </c>
      <c r="I20" s="72">
        <v>19334.657857219292</v>
      </c>
      <c r="J20" s="72">
        <v>20263.978530694396</v>
      </c>
      <c r="K20" s="72">
        <v>18878.711128976352</v>
      </c>
      <c r="L20" s="72">
        <v>20162.153347663803</v>
      </c>
      <c r="M20" s="72">
        <v>19950.23139078942</v>
      </c>
      <c r="N20" s="72">
        <v>16641.98293135436</v>
      </c>
      <c r="O20" s="72">
        <v>21341.803910874005</v>
      </c>
      <c r="P20" s="73">
        <v>19313.790790450461</v>
      </c>
      <c r="R20" s="72">
        <v>3600</v>
      </c>
      <c r="S20" s="72">
        <v>3314.1255840000003</v>
      </c>
      <c r="T20" s="72">
        <v>700</v>
      </c>
      <c r="U20" s="72">
        <v>517</v>
      </c>
      <c r="V20" s="72" t="s">
        <v>61</v>
      </c>
      <c r="W20" s="72">
        <v>402</v>
      </c>
      <c r="X20" s="72">
        <v>700</v>
      </c>
      <c r="Y20" s="72">
        <v>723.5</v>
      </c>
      <c r="Z20" s="72">
        <v>683</v>
      </c>
      <c r="AA20" s="72">
        <v>593</v>
      </c>
      <c r="AB20" s="72">
        <v>418</v>
      </c>
      <c r="AC20" s="72">
        <v>715</v>
      </c>
      <c r="AD20" s="72">
        <v>2463</v>
      </c>
      <c r="AE20" s="72">
        <v>325</v>
      </c>
      <c r="AF20" s="73">
        <v>1165.6635064615386</v>
      </c>
      <c r="AH20" s="72">
        <v>17464.788732394365</v>
      </c>
      <c r="AI20" s="72">
        <v>17234.897345217389</v>
      </c>
      <c r="AJ20" s="72">
        <v>15687.948685511537</v>
      </c>
      <c r="AK20" s="72">
        <v>14873.596176821984</v>
      </c>
      <c r="AL20" s="72" t="s">
        <v>60</v>
      </c>
      <c r="AM20" s="72">
        <v>15072.355245973009</v>
      </c>
      <c r="AN20" s="72">
        <v>15902.230622857125</v>
      </c>
      <c r="AO20" s="72">
        <v>16267.759562841529</v>
      </c>
      <c r="AP20" s="72">
        <v>16298.523985239852</v>
      </c>
      <c r="AQ20" s="72">
        <v>15753.019429371609</v>
      </c>
      <c r="AR20" s="72">
        <v>16735.827345076483</v>
      </c>
      <c r="AS20" s="72">
        <v>16762.749445676276</v>
      </c>
      <c r="AT20" s="72">
        <v>12466.472727272727</v>
      </c>
      <c r="AU20" s="72">
        <v>18513.595166163144</v>
      </c>
      <c r="AV20" s="73">
        <v>16079.520343878232</v>
      </c>
      <c r="AX20" s="72">
        <v>3605.8064516129034</v>
      </c>
      <c r="AY20" s="72">
        <v>3471.3093525179861</v>
      </c>
      <c r="AZ20" s="72">
        <v>2741.9201512275831</v>
      </c>
      <c r="BA20" s="72">
        <v>3024.5454545454545</v>
      </c>
      <c r="BB20" s="72" t="s">
        <v>60</v>
      </c>
      <c r="BC20" s="72">
        <v>1958.4742268041236</v>
      </c>
      <c r="BD20" s="72">
        <v>3467.8887328008868</v>
      </c>
      <c r="BE20" s="72">
        <v>3066.8982943777637</v>
      </c>
      <c r="BF20" s="72">
        <v>3965.4545454545455</v>
      </c>
      <c r="BG20" s="72">
        <v>3125.691699604743</v>
      </c>
      <c r="BH20" s="72">
        <v>3426.3260025873219</v>
      </c>
      <c r="BI20" s="72">
        <v>3187.4819451131443</v>
      </c>
      <c r="BJ20" s="72">
        <v>4175.5102040816328</v>
      </c>
      <c r="BK20" s="72">
        <v>2828.2087447108602</v>
      </c>
      <c r="BL20" s="73">
        <v>3234.2704465722268</v>
      </c>
      <c r="BN20" s="74">
        <v>21.3</v>
      </c>
      <c r="BO20" s="74">
        <v>22.237208166856412</v>
      </c>
      <c r="BP20" s="74">
        <v>22.984266919040007</v>
      </c>
      <c r="BQ20" s="95">
        <v>25.11</v>
      </c>
      <c r="BR20" s="74" t="s">
        <v>61</v>
      </c>
      <c r="BS20" s="76">
        <v>22.97</v>
      </c>
      <c r="BT20" s="74">
        <v>23.257114600539701</v>
      </c>
      <c r="BU20" s="75">
        <v>21.96</v>
      </c>
      <c r="BV20" s="74">
        <v>21.68</v>
      </c>
      <c r="BW20" s="74">
        <v>22.852</v>
      </c>
      <c r="BX20" s="74">
        <v>21.838418410041843</v>
      </c>
      <c r="BY20" s="74">
        <v>22.55</v>
      </c>
      <c r="BZ20" s="74">
        <v>27.5</v>
      </c>
      <c r="CA20" s="74">
        <v>19.86</v>
      </c>
      <c r="CB20" s="75">
        <v>22.776846776652153</v>
      </c>
      <c r="CD20" s="72">
        <v>31000</v>
      </c>
      <c r="CE20" s="72">
        <v>31938</v>
      </c>
      <c r="CF20" s="72">
        <v>30048</v>
      </c>
      <c r="CG20" s="72">
        <v>31123</v>
      </c>
      <c r="CH20" s="72" t="s">
        <v>61</v>
      </c>
      <c r="CI20" s="72">
        <v>28851</v>
      </c>
      <c r="CJ20" s="72">
        <v>30820</v>
      </c>
      <c r="CK20" s="3">
        <v>29770</v>
      </c>
      <c r="CL20" s="72">
        <v>29446</v>
      </c>
      <c r="CM20" s="72">
        <v>29999</v>
      </c>
      <c r="CN20" s="72">
        <v>30457</v>
      </c>
      <c r="CO20" s="72">
        <v>31500</v>
      </c>
      <c r="CP20" s="72">
        <v>28569</v>
      </c>
      <c r="CQ20" s="72">
        <v>30640</v>
      </c>
      <c r="CR20" s="73">
        <v>30320.076923076922</v>
      </c>
      <c r="CT20" s="74">
        <v>62</v>
      </c>
      <c r="CU20" s="95">
        <v>62.55</v>
      </c>
      <c r="CV20" s="74">
        <v>71.433152388595218</v>
      </c>
      <c r="CW20" s="95">
        <v>66</v>
      </c>
      <c r="CX20" s="74" t="s">
        <v>61</v>
      </c>
      <c r="CY20" s="76">
        <v>97</v>
      </c>
      <c r="CZ20" s="74">
        <v>63.981291527999986</v>
      </c>
      <c r="DA20" s="75">
        <v>63.32</v>
      </c>
      <c r="DB20" s="75">
        <v>55</v>
      </c>
      <c r="DC20" s="74">
        <v>60.72</v>
      </c>
      <c r="DD20" s="74">
        <v>61.84</v>
      </c>
      <c r="DE20" s="74">
        <v>62.309999999999995</v>
      </c>
      <c r="DF20" s="74">
        <v>49</v>
      </c>
      <c r="DG20" s="74">
        <v>70.900000000000006</v>
      </c>
      <c r="DH20" s="75">
        <v>65.081111070507319</v>
      </c>
      <c r="DJ20" s="72">
        <v>18630</v>
      </c>
      <c r="DK20" s="72">
        <v>18094.2</v>
      </c>
      <c r="DL20" s="72">
        <v>16322</v>
      </c>
      <c r="DM20" s="72">
        <v>16635</v>
      </c>
      <c r="DN20" s="72" t="s">
        <v>61</v>
      </c>
      <c r="DO20" s="72">
        <v>15831</v>
      </c>
      <c r="DP20" s="72">
        <v>18490</v>
      </c>
      <c r="DQ20" s="3">
        <v>16183</v>
      </c>
      <c r="DR20" s="72">
        <v>18175</v>
      </c>
      <c r="DS20" s="72">
        <v>15816</v>
      </c>
      <c r="DT20" s="72">
        <v>17657</v>
      </c>
      <c r="DU20" s="72">
        <v>16551</v>
      </c>
      <c r="DV20" s="72">
        <v>17050</v>
      </c>
      <c r="DW20" s="72">
        <v>16710</v>
      </c>
      <c r="DX20" s="73">
        <v>17088.015384615384</v>
      </c>
    </row>
    <row r="21" spans="1:128" s="61" customFormat="1" x14ac:dyDescent="0.25">
      <c r="CD21" s="62">
        <f>$CR$6</f>
        <v>30182.928571428572</v>
      </c>
      <c r="CE21" s="62">
        <f t="shared" ref="CE21:CQ21" si="0">$CR$6</f>
        <v>30182.928571428572</v>
      </c>
      <c r="CF21" s="62">
        <f t="shared" si="0"/>
        <v>30182.928571428572</v>
      </c>
      <c r="CG21" s="62">
        <f t="shared" si="0"/>
        <v>30182.928571428572</v>
      </c>
      <c r="CH21" s="62">
        <f t="shared" si="0"/>
        <v>30182.928571428572</v>
      </c>
      <c r="CI21" s="62">
        <f t="shared" si="0"/>
        <v>30182.928571428572</v>
      </c>
      <c r="CJ21" s="62">
        <f t="shared" si="0"/>
        <v>30182.928571428572</v>
      </c>
      <c r="CK21" s="62">
        <f t="shared" si="0"/>
        <v>30182.928571428572</v>
      </c>
      <c r="CL21" s="62">
        <f t="shared" si="0"/>
        <v>30182.928571428572</v>
      </c>
      <c r="CM21" s="62">
        <f t="shared" si="0"/>
        <v>30182.928571428572</v>
      </c>
      <c r="CN21" s="62">
        <f t="shared" si="0"/>
        <v>30182.928571428572</v>
      </c>
      <c r="CO21" s="62">
        <f t="shared" si="0"/>
        <v>30182.928571428572</v>
      </c>
      <c r="CP21" s="62">
        <f t="shared" si="0"/>
        <v>30182.928571428572</v>
      </c>
      <c r="CQ21" s="62">
        <f t="shared" si="0"/>
        <v>30182.928571428572</v>
      </c>
      <c r="DJ21" s="62">
        <f>$DX$6</f>
        <v>16960.3</v>
      </c>
      <c r="DK21" s="62">
        <f t="shared" ref="DK21:DW21" si="1">$DX$6</f>
        <v>16960.3</v>
      </c>
      <c r="DL21" s="62">
        <f t="shared" si="1"/>
        <v>16960.3</v>
      </c>
      <c r="DM21" s="62">
        <f t="shared" si="1"/>
        <v>16960.3</v>
      </c>
      <c r="DN21" s="62">
        <f t="shared" si="1"/>
        <v>16960.3</v>
      </c>
      <c r="DO21" s="62">
        <f t="shared" si="1"/>
        <v>16960.3</v>
      </c>
      <c r="DP21" s="62">
        <f t="shared" si="1"/>
        <v>16960.3</v>
      </c>
      <c r="DQ21" s="62">
        <f t="shared" si="1"/>
        <v>16960.3</v>
      </c>
      <c r="DR21" s="62">
        <f t="shared" si="1"/>
        <v>16960.3</v>
      </c>
      <c r="DS21" s="62">
        <f t="shared" si="1"/>
        <v>16960.3</v>
      </c>
      <c r="DT21" s="62">
        <f t="shared" si="1"/>
        <v>16960.3</v>
      </c>
      <c r="DU21" s="62">
        <f t="shared" si="1"/>
        <v>16960.3</v>
      </c>
      <c r="DV21" s="62">
        <f t="shared" si="1"/>
        <v>16960.3</v>
      </c>
      <c r="DW21" s="62">
        <f t="shared" si="1"/>
        <v>16960.3</v>
      </c>
    </row>
    <row r="22" spans="1:128" x14ac:dyDescent="0.25">
      <c r="A22" s="66" t="s">
        <v>32</v>
      </c>
    </row>
    <row r="23" spans="1:128" x14ac:dyDescent="0.25">
      <c r="A23" s="63" t="s">
        <v>57</v>
      </c>
      <c r="B23" s="72">
        <v>21376.714285714286</v>
      </c>
      <c r="C23" s="72">
        <v>20502.743676418388</v>
      </c>
      <c r="D23" s="72">
        <v>20448.686628847216</v>
      </c>
      <c r="E23" s="72">
        <v>20027.066656015606</v>
      </c>
      <c r="F23" s="72">
        <v>16982.752379718844</v>
      </c>
      <c r="G23" s="72">
        <v>19783.829865085892</v>
      </c>
      <c r="H23" s="72">
        <v>20180.77747855083</v>
      </c>
      <c r="I23" s="72">
        <v>19352.343852584585</v>
      </c>
      <c r="J23" s="72">
        <v>19499.104405179452</v>
      </c>
      <c r="K23" s="72">
        <v>19104.585267608381</v>
      </c>
      <c r="L23" s="72">
        <v>19847.431805376713</v>
      </c>
      <c r="M23" s="72">
        <v>20108.103577497877</v>
      </c>
      <c r="N23" s="72">
        <v>21176.176870748299</v>
      </c>
      <c r="O23" s="72">
        <v>19316.405103500114</v>
      </c>
      <c r="P23" s="73">
        <v>19836.194418060466</v>
      </c>
      <c r="R23" s="72">
        <v>0</v>
      </c>
      <c r="S23" s="72">
        <v>0</v>
      </c>
      <c r="T23" s="72" t="s">
        <v>59</v>
      </c>
      <c r="U23" s="72">
        <v>250</v>
      </c>
      <c r="V23" s="72">
        <v>0</v>
      </c>
      <c r="W23" s="72">
        <v>203</v>
      </c>
      <c r="X23" s="72">
        <v>0</v>
      </c>
      <c r="Y23" s="3">
        <v>73.5</v>
      </c>
      <c r="Z23" s="72">
        <v>78</v>
      </c>
      <c r="AA23" s="72">
        <v>109</v>
      </c>
      <c r="AB23" s="72">
        <v>0</v>
      </c>
      <c r="AC23" s="72">
        <v>0</v>
      </c>
      <c r="AD23" s="72">
        <v>0</v>
      </c>
      <c r="AE23" s="72">
        <v>325</v>
      </c>
      <c r="AF23" s="73">
        <v>173.08333333333334</v>
      </c>
      <c r="AH23" s="72">
        <v>14989.285714285716</v>
      </c>
      <c r="AI23" s="72">
        <v>15143.85</v>
      </c>
      <c r="AJ23" s="72">
        <v>16757.61868320288</v>
      </c>
      <c r="AK23" s="72">
        <v>15228.508963707915</v>
      </c>
      <c r="AL23" s="72">
        <v>13695.375477301655</v>
      </c>
      <c r="AM23" s="72">
        <v>14499.490504863363</v>
      </c>
      <c r="AN23" s="72">
        <v>15420.252445176986</v>
      </c>
      <c r="AO23" s="72">
        <v>14903.225806451614</v>
      </c>
      <c r="AP23" s="72">
        <v>16511.433172302739</v>
      </c>
      <c r="AQ23" s="72">
        <v>15021.280620448311</v>
      </c>
      <c r="AR23" s="72">
        <v>14952.906510851419</v>
      </c>
      <c r="AS23" s="72">
        <v>15616.651745747538</v>
      </c>
      <c r="AT23" s="72">
        <v>17000.666666666668</v>
      </c>
      <c r="AU23" s="72">
        <v>15609.935602575899</v>
      </c>
      <c r="AV23" s="73">
        <v>15382.17727954162</v>
      </c>
      <c r="AX23" s="72">
        <v>6387.4285714285716</v>
      </c>
      <c r="AY23" s="72">
        <v>5358.8936764183891</v>
      </c>
      <c r="AZ23" s="72">
        <v>3691.0679456443368</v>
      </c>
      <c r="BA23" s="72">
        <v>4798.5576923076924</v>
      </c>
      <c r="BB23" s="72">
        <v>3287.3769024171888</v>
      </c>
      <c r="BC23" s="72">
        <v>5284.3393602225306</v>
      </c>
      <c r="BD23" s="72">
        <v>4760.5250333738459</v>
      </c>
      <c r="BE23" s="72">
        <v>4449.1180461329714</v>
      </c>
      <c r="BF23" s="72">
        <v>2987.6712328767121</v>
      </c>
      <c r="BG23" s="72">
        <v>4083.3046471600692</v>
      </c>
      <c r="BH23" s="72">
        <v>4894.5252945252951</v>
      </c>
      <c r="BI23" s="72">
        <v>4491.4518317503389</v>
      </c>
      <c r="BJ23" s="72">
        <v>4175.5102040816328</v>
      </c>
      <c r="BK23" s="72">
        <v>3706.4695009242141</v>
      </c>
      <c r="BL23" s="73">
        <v>4454.0171385188414</v>
      </c>
      <c r="BN23" s="74">
        <v>22.4</v>
      </c>
      <c r="BO23" s="76">
        <v>21.917808219178081</v>
      </c>
      <c r="BP23" s="74">
        <v>20.243210351840006</v>
      </c>
      <c r="BQ23" s="76">
        <v>22.87</v>
      </c>
      <c r="BR23" s="76">
        <v>23.57</v>
      </c>
      <c r="BS23" s="75">
        <v>21.59</v>
      </c>
      <c r="BT23" s="74">
        <v>22.855656951986745</v>
      </c>
      <c r="BU23" s="75">
        <v>21.7</v>
      </c>
      <c r="BV23" s="74">
        <v>18.63</v>
      </c>
      <c r="BW23" s="74">
        <v>21.146000000000001</v>
      </c>
      <c r="BX23" s="74">
        <v>21.559688062387522</v>
      </c>
      <c r="BY23" s="74">
        <v>22.34</v>
      </c>
      <c r="BZ23" s="74">
        <v>18</v>
      </c>
      <c r="CA23" s="74">
        <v>21.74</v>
      </c>
      <c r="CB23" s="75">
        <v>21.468740256099455</v>
      </c>
      <c r="CD23" s="72">
        <v>27980</v>
      </c>
      <c r="CE23" s="72">
        <v>27660</v>
      </c>
      <c r="CF23" s="72">
        <v>28269</v>
      </c>
      <c r="CG23" s="72">
        <v>29023</v>
      </c>
      <c r="CH23" s="72">
        <v>26900</v>
      </c>
      <c r="CI23" s="72">
        <v>26087</v>
      </c>
      <c r="CJ23" s="72">
        <v>29370</v>
      </c>
      <c r="CK23" s="3">
        <v>26950</v>
      </c>
      <c r="CL23" s="72">
        <v>25634</v>
      </c>
      <c r="CM23" s="72">
        <v>26470</v>
      </c>
      <c r="CN23" s="72">
        <v>26865</v>
      </c>
      <c r="CO23" s="72">
        <v>29073</v>
      </c>
      <c r="CP23" s="72">
        <v>25501</v>
      </c>
      <c r="CQ23" s="72">
        <v>28280</v>
      </c>
      <c r="CR23" s="73">
        <v>27433</v>
      </c>
      <c r="CT23" s="74">
        <v>35</v>
      </c>
      <c r="CU23" s="76">
        <v>40.517766000000002</v>
      </c>
      <c r="CV23" s="74">
        <v>53.064317125652018</v>
      </c>
      <c r="CW23" s="76">
        <v>41.6</v>
      </c>
      <c r="CX23" s="76">
        <v>55.85</v>
      </c>
      <c r="CY23" s="75">
        <v>35.950000000000003</v>
      </c>
      <c r="CZ23" s="74">
        <v>47.868669611532006</v>
      </c>
      <c r="DA23" s="75">
        <v>44.22</v>
      </c>
      <c r="DB23" s="74">
        <v>73</v>
      </c>
      <c r="DC23" s="74">
        <v>46.48</v>
      </c>
      <c r="DD23" s="74">
        <v>43.29</v>
      </c>
      <c r="DE23" s="74">
        <v>44.22</v>
      </c>
      <c r="DF23" s="74">
        <v>49</v>
      </c>
      <c r="DG23" s="74">
        <v>54.1</v>
      </c>
      <c r="DH23" s="75">
        <v>47.440053766941723</v>
      </c>
      <c r="DJ23" s="72">
        <v>18630</v>
      </c>
      <c r="DK23" s="72">
        <v>18094.2</v>
      </c>
      <c r="DL23" s="72">
        <v>16322</v>
      </c>
      <c r="DM23" s="72">
        <v>16635</v>
      </c>
      <c r="DN23" s="72">
        <v>15300</v>
      </c>
      <c r="DO23" s="72">
        <v>15831</v>
      </c>
      <c r="DP23" s="72">
        <v>18990</v>
      </c>
      <c r="DQ23" s="3">
        <v>16395</v>
      </c>
      <c r="DR23" s="72">
        <v>18175</v>
      </c>
      <c r="DS23" s="72">
        <v>15816</v>
      </c>
      <c r="DT23" s="72">
        <v>17657</v>
      </c>
      <c r="DU23" s="72">
        <v>16551</v>
      </c>
      <c r="DV23" s="72">
        <v>17050</v>
      </c>
      <c r="DW23" s="72">
        <v>16710</v>
      </c>
      <c r="DX23" s="73">
        <v>17011.157142857144</v>
      </c>
    </row>
    <row r="24" spans="1:128" x14ac:dyDescent="0.25">
      <c r="A24" s="63" t="s">
        <v>47</v>
      </c>
      <c r="B24" s="72">
        <v>27351.93996247655</v>
      </c>
      <c r="C24" s="72">
        <v>26833.952223228567</v>
      </c>
      <c r="D24" s="72">
        <v>30169.157300623127</v>
      </c>
      <c r="E24" s="72">
        <v>25406.6050295858</v>
      </c>
      <c r="F24" s="72">
        <v>22114.90620654244</v>
      </c>
      <c r="G24" s="72">
        <v>24151.306281679437</v>
      </c>
      <c r="H24" s="72">
        <v>27854.183403618401</v>
      </c>
      <c r="I24" s="72">
        <v>24795.559982627601</v>
      </c>
      <c r="J24" s="72">
        <v>30805.424636572301</v>
      </c>
      <c r="K24" s="72">
        <v>25918.354356395059</v>
      </c>
      <c r="L24" s="72">
        <v>23762.93675560191</v>
      </c>
      <c r="M24" s="72">
        <v>25437.055350916686</v>
      </c>
      <c r="N24" s="72">
        <v>22176.216086434571</v>
      </c>
      <c r="O24" s="72">
        <v>21181.237781047796</v>
      </c>
      <c r="P24" s="73">
        <v>25568.488239810733</v>
      </c>
      <c r="R24" s="72">
        <v>0</v>
      </c>
      <c r="S24" s="72">
        <v>0</v>
      </c>
      <c r="T24" s="72" t="s">
        <v>59</v>
      </c>
      <c r="U24" s="72">
        <v>250</v>
      </c>
      <c r="V24" s="72">
        <v>0</v>
      </c>
      <c r="W24" s="72">
        <v>221</v>
      </c>
      <c r="X24" s="72">
        <v>0</v>
      </c>
      <c r="Y24" s="3">
        <v>94.2</v>
      </c>
      <c r="Z24" s="72">
        <v>123</v>
      </c>
      <c r="AA24" s="72">
        <v>148</v>
      </c>
      <c r="AB24" s="72">
        <v>0</v>
      </c>
      <c r="AC24" s="72">
        <v>0</v>
      </c>
      <c r="AD24" s="72">
        <v>0</v>
      </c>
      <c r="AE24" s="72">
        <v>325</v>
      </c>
      <c r="AF24" s="73">
        <v>193.53333333333333</v>
      </c>
      <c r="AH24" s="72">
        <v>20473.17073170732</v>
      </c>
      <c r="AI24" s="72">
        <v>20581.644649999995</v>
      </c>
      <c r="AJ24" s="72">
        <v>25862.764438317758</v>
      </c>
      <c r="AK24" s="72">
        <v>20608.047337278109</v>
      </c>
      <c r="AL24" s="72">
        <v>17804.743519029234</v>
      </c>
      <c r="AM24" s="72">
        <v>18042.881844380401</v>
      </c>
      <c r="AN24" s="72">
        <v>22284.728914482308</v>
      </c>
      <c r="AO24" s="72">
        <v>19505.428226779255</v>
      </c>
      <c r="AP24" s="72">
        <v>23535.424636572301</v>
      </c>
      <c r="AQ24" s="72">
        <v>21329.572925060434</v>
      </c>
      <c r="AR24" s="72">
        <v>18535.105519480519</v>
      </c>
      <c r="AS24" s="72">
        <v>20236.426914153133</v>
      </c>
      <c r="AT24" s="72">
        <v>18000.705882352941</v>
      </c>
      <c r="AU24" s="72">
        <v>17474.768280123582</v>
      </c>
      <c r="AV24" s="73">
        <v>20305.386701408377</v>
      </c>
      <c r="AX24" s="72">
        <v>6878.7692307692305</v>
      </c>
      <c r="AY24" s="72">
        <v>6252.3075732285743</v>
      </c>
      <c r="AZ24" s="72">
        <v>4306.3928623053707</v>
      </c>
      <c r="BA24" s="72">
        <v>4798.5576923076924</v>
      </c>
      <c r="BB24" s="72">
        <v>4310.1626875132051</v>
      </c>
      <c r="BC24" s="72">
        <v>6108.4244372990352</v>
      </c>
      <c r="BD24" s="72">
        <v>5569.4544891360947</v>
      </c>
      <c r="BE24" s="72">
        <v>5290.131755848347</v>
      </c>
      <c r="BF24" s="72">
        <v>7270</v>
      </c>
      <c r="BG24" s="72">
        <v>4588.7814313346225</v>
      </c>
      <c r="BH24" s="72">
        <v>5227.8312361213912</v>
      </c>
      <c r="BI24" s="72">
        <v>5200.6284367635508</v>
      </c>
      <c r="BJ24" s="72">
        <v>4175.5102040816328</v>
      </c>
      <c r="BK24" s="72">
        <v>3706.4695009242141</v>
      </c>
      <c r="BL24" s="73">
        <v>5263.101538402354</v>
      </c>
      <c r="BN24" s="74">
        <v>16.399999999999999</v>
      </c>
      <c r="BO24" s="76">
        <v>16.126991095437074</v>
      </c>
      <c r="BP24" s="74">
        <v>13.116463277120003</v>
      </c>
      <c r="BQ24" s="76">
        <v>16.899999999999999</v>
      </c>
      <c r="BR24" s="76">
        <v>18.13</v>
      </c>
      <c r="BS24" s="75">
        <v>17.350000000000001</v>
      </c>
      <c r="BT24" s="74">
        <v>15.815314664696581</v>
      </c>
      <c r="BU24" s="75">
        <v>16.579999999999998</v>
      </c>
      <c r="BV24" s="74">
        <v>13.07</v>
      </c>
      <c r="BW24" s="74">
        <v>14.891999999999999</v>
      </c>
      <c r="BX24" s="74">
        <v>17.39294117647059</v>
      </c>
      <c r="BY24" s="74">
        <v>17.239999999999998</v>
      </c>
      <c r="BZ24" s="74">
        <v>17</v>
      </c>
      <c r="CA24" s="74">
        <v>19.420000000000002</v>
      </c>
      <c r="CB24" s="75">
        <v>16.38812215812316</v>
      </c>
      <c r="CD24" s="72">
        <v>27980</v>
      </c>
      <c r="CE24" s="72">
        <v>27660</v>
      </c>
      <c r="CF24" s="72">
        <v>28269</v>
      </c>
      <c r="CG24" s="72">
        <v>29023</v>
      </c>
      <c r="CH24" s="72">
        <v>26900</v>
      </c>
      <c r="CI24" s="72">
        <v>26087</v>
      </c>
      <c r="CJ24" s="72">
        <v>29370</v>
      </c>
      <c r="CK24" s="3">
        <v>26950</v>
      </c>
      <c r="CL24" s="72">
        <v>25634</v>
      </c>
      <c r="CM24" s="72">
        <v>26470</v>
      </c>
      <c r="CN24" s="72">
        <v>26865</v>
      </c>
      <c r="CO24" s="72">
        <v>29073</v>
      </c>
      <c r="CP24" s="72">
        <v>25501</v>
      </c>
      <c r="CQ24" s="72">
        <v>28280</v>
      </c>
      <c r="CR24" s="73">
        <v>27433</v>
      </c>
      <c r="CT24" s="74">
        <v>32.5</v>
      </c>
      <c r="CU24" s="76">
        <v>34.728042000000002</v>
      </c>
      <c r="CV24" s="74">
        <v>45.482148578322409</v>
      </c>
      <c r="CW24" s="76">
        <v>41.6</v>
      </c>
      <c r="CX24" s="76">
        <v>42.597000000000001</v>
      </c>
      <c r="CY24" s="75">
        <v>31.1</v>
      </c>
      <c r="CZ24" s="74">
        <v>40.916035932155999</v>
      </c>
      <c r="DA24" s="75">
        <v>37.19</v>
      </c>
      <c r="DB24" s="74">
        <v>30</v>
      </c>
      <c r="DC24" s="74">
        <v>41.36</v>
      </c>
      <c r="DD24" s="74">
        <v>40.53</v>
      </c>
      <c r="DE24" s="74">
        <v>38.19</v>
      </c>
      <c r="DF24" s="74">
        <v>49</v>
      </c>
      <c r="DG24" s="74">
        <v>54.1</v>
      </c>
      <c r="DH24" s="75">
        <v>39.949516179319879</v>
      </c>
      <c r="DJ24" s="72">
        <v>18630</v>
      </c>
      <c r="DK24" s="72">
        <v>18094.2</v>
      </c>
      <c r="DL24" s="72">
        <v>16322</v>
      </c>
      <c r="DM24" s="72">
        <v>16635</v>
      </c>
      <c r="DN24" s="72">
        <v>15300</v>
      </c>
      <c r="DO24" s="72">
        <v>15831</v>
      </c>
      <c r="DP24" s="72">
        <v>18990</v>
      </c>
      <c r="DQ24" s="3">
        <v>16395</v>
      </c>
      <c r="DR24" s="72">
        <v>18175</v>
      </c>
      <c r="DS24" s="72">
        <v>15816</v>
      </c>
      <c r="DT24" s="72">
        <v>17657</v>
      </c>
      <c r="DU24" s="72">
        <v>16551</v>
      </c>
      <c r="DV24" s="72">
        <v>17050</v>
      </c>
      <c r="DW24" s="72">
        <v>16710</v>
      </c>
      <c r="DX24" s="73">
        <v>17011.157142857144</v>
      </c>
    </row>
    <row r="25" spans="1:128" x14ac:dyDescent="0.25">
      <c r="A25" s="63" t="s">
        <v>37</v>
      </c>
      <c r="B25" s="72">
        <v>23295.215014038717</v>
      </c>
      <c r="C25" s="72">
        <v>19229.830476418385</v>
      </c>
      <c r="D25" s="72">
        <v>18983.833004823533</v>
      </c>
      <c r="E25" s="72">
        <v>17669.067670134744</v>
      </c>
      <c r="F25" s="72">
        <v>21634.501571633285</v>
      </c>
      <c r="G25" s="72">
        <v>18515.277652699286</v>
      </c>
      <c r="H25" s="72">
        <v>19519.055984669827</v>
      </c>
      <c r="I25" s="72">
        <v>18752.52361888839</v>
      </c>
      <c r="J25" s="72">
        <v>18059.106803675342</v>
      </c>
      <c r="K25" s="72">
        <v>18347.719951632855</v>
      </c>
      <c r="L25" s="72">
        <v>18679.5897611408</v>
      </c>
      <c r="M25" s="72">
        <v>19441.159746768142</v>
      </c>
      <c r="N25" s="72">
        <v>21176.176870748299</v>
      </c>
      <c r="O25" s="72">
        <v>20854.524073940887</v>
      </c>
      <c r="P25" s="73">
        <v>19582.684442943748</v>
      </c>
      <c r="R25" s="72">
        <v>0</v>
      </c>
      <c r="S25" s="72">
        <v>0</v>
      </c>
      <c r="T25" s="72" t="s">
        <v>59</v>
      </c>
      <c r="U25" s="72">
        <v>250</v>
      </c>
      <c r="V25" s="72">
        <v>0</v>
      </c>
      <c r="W25" s="72">
        <v>198</v>
      </c>
      <c r="X25" s="72">
        <v>0</v>
      </c>
      <c r="Y25" s="3">
        <v>71.3</v>
      </c>
      <c r="Z25" s="72">
        <v>72</v>
      </c>
      <c r="AA25" s="72">
        <v>105</v>
      </c>
      <c r="AB25" s="72">
        <v>0</v>
      </c>
      <c r="AC25" s="72">
        <v>0</v>
      </c>
      <c r="AD25" s="72">
        <v>0</v>
      </c>
      <c r="AE25" s="72">
        <v>325</v>
      </c>
      <c r="AF25" s="73">
        <v>170.21666666666667</v>
      </c>
      <c r="AH25" s="72">
        <v>16621.782178217822</v>
      </c>
      <c r="AI25" s="72">
        <v>13870.936799999998</v>
      </c>
      <c r="AJ25" s="72">
        <v>15292.765059179195</v>
      </c>
      <c r="AK25" s="72">
        <v>12870.509977827052</v>
      </c>
      <c r="AL25" s="72">
        <v>16245.596376446903</v>
      </c>
      <c r="AM25" s="72">
        <v>13230.938292476754</v>
      </c>
      <c r="AN25" s="72">
        <v>14758.530951295981</v>
      </c>
      <c r="AO25" s="72">
        <v>14303.405572755419</v>
      </c>
      <c r="AP25" s="72">
        <v>15071.435570798629</v>
      </c>
      <c r="AQ25" s="72">
        <v>14264.415304472786</v>
      </c>
      <c r="AR25" s="72">
        <v>13785.064466615504</v>
      </c>
      <c r="AS25" s="72">
        <v>14845.787234042553</v>
      </c>
      <c r="AT25" s="72">
        <v>17000.666666666668</v>
      </c>
      <c r="AU25" s="72">
        <v>17148.054573016674</v>
      </c>
      <c r="AV25" s="73">
        <v>14950.706358843707</v>
      </c>
      <c r="AX25" s="72">
        <v>6673.4328358208959</v>
      </c>
      <c r="AY25" s="72">
        <v>5358.8936764183891</v>
      </c>
      <c r="AZ25" s="72">
        <v>3691.0679456443368</v>
      </c>
      <c r="BA25" s="72">
        <v>4798.5576923076924</v>
      </c>
      <c r="BB25" s="72">
        <v>5388.9051951863812</v>
      </c>
      <c r="BC25" s="72">
        <v>5284.3393602225306</v>
      </c>
      <c r="BD25" s="72">
        <v>4760.5250333738459</v>
      </c>
      <c r="BE25" s="72">
        <v>4449.1180461329714</v>
      </c>
      <c r="BF25" s="72">
        <v>2987.6712328767121</v>
      </c>
      <c r="BG25" s="72">
        <v>4083.3046471600692</v>
      </c>
      <c r="BH25" s="72">
        <v>4894.5252945252951</v>
      </c>
      <c r="BI25" s="72">
        <v>4595.3725127255902</v>
      </c>
      <c r="BJ25" s="72">
        <v>4175.5102040816328</v>
      </c>
      <c r="BK25" s="72">
        <v>3706.4695009242141</v>
      </c>
      <c r="BL25" s="73">
        <v>4631.9780841000393</v>
      </c>
      <c r="BN25" s="74">
        <v>20.2</v>
      </c>
      <c r="BO25" s="76">
        <v>23.929169657812878</v>
      </c>
      <c r="BP25" s="74">
        <v>22.182254071600006</v>
      </c>
      <c r="BQ25" s="76">
        <v>27.06</v>
      </c>
      <c r="BR25" s="76">
        <v>19.87</v>
      </c>
      <c r="BS25" s="75">
        <v>23.66</v>
      </c>
      <c r="BT25" s="74">
        <v>23.880425576439329</v>
      </c>
      <c r="BU25" s="75">
        <v>22.61</v>
      </c>
      <c r="BV25" s="74">
        <v>20.41</v>
      </c>
      <c r="BW25" s="74">
        <v>22.268000000000001</v>
      </c>
      <c r="BX25" s="74">
        <v>23.386180077774451</v>
      </c>
      <c r="BY25" s="74">
        <v>23.5</v>
      </c>
      <c r="BZ25" s="74">
        <v>18</v>
      </c>
      <c r="CA25" s="74">
        <v>19.79</v>
      </c>
      <c r="CB25" s="75">
        <v>22.196144955973335</v>
      </c>
      <c r="CD25" s="72">
        <v>27980</v>
      </c>
      <c r="CE25" s="72">
        <v>27660</v>
      </c>
      <c r="CF25" s="72">
        <v>28269</v>
      </c>
      <c r="CG25" s="72">
        <v>29023</v>
      </c>
      <c r="CH25" s="72">
        <v>26900</v>
      </c>
      <c r="CI25" s="72">
        <v>26087</v>
      </c>
      <c r="CJ25" s="72">
        <v>29370</v>
      </c>
      <c r="CK25" s="3">
        <v>26950</v>
      </c>
      <c r="CL25" s="72">
        <v>25634</v>
      </c>
      <c r="CM25" s="72">
        <v>26470</v>
      </c>
      <c r="CN25" s="72">
        <v>26865</v>
      </c>
      <c r="CO25" s="72">
        <v>29073</v>
      </c>
      <c r="CP25" s="72">
        <v>25501</v>
      </c>
      <c r="CQ25" s="72">
        <v>28280</v>
      </c>
      <c r="CR25" s="73">
        <v>27433</v>
      </c>
      <c r="CT25" s="74">
        <v>33.5</v>
      </c>
      <c r="CU25" s="76">
        <v>40.517766000000002</v>
      </c>
      <c r="CV25" s="74">
        <v>53.064317125652018</v>
      </c>
      <c r="CW25" s="76">
        <v>41.6</v>
      </c>
      <c r="CX25" s="76">
        <v>34.07</v>
      </c>
      <c r="CY25" s="75">
        <v>35.950000000000003</v>
      </c>
      <c r="CZ25" s="74">
        <v>47.868669611532006</v>
      </c>
      <c r="DA25" s="75">
        <v>44.22</v>
      </c>
      <c r="DB25" s="74">
        <v>73</v>
      </c>
      <c r="DC25" s="74">
        <v>46.48</v>
      </c>
      <c r="DD25" s="74">
        <v>43.29</v>
      </c>
      <c r="DE25" s="74">
        <v>43.22</v>
      </c>
      <c r="DF25" s="74">
        <v>49</v>
      </c>
      <c r="DG25" s="74">
        <v>54.1</v>
      </c>
      <c r="DH25" s="75">
        <v>45.705768052656005</v>
      </c>
      <c r="DJ25" s="72">
        <v>18630</v>
      </c>
      <c r="DK25" s="72">
        <v>18094.2</v>
      </c>
      <c r="DL25" s="72">
        <v>16322</v>
      </c>
      <c r="DM25" s="72">
        <v>16635</v>
      </c>
      <c r="DN25" s="72">
        <v>15300</v>
      </c>
      <c r="DO25" s="72">
        <v>15831</v>
      </c>
      <c r="DP25" s="72">
        <v>18990</v>
      </c>
      <c r="DQ25" s="3">
        <v>16395</v>
      </c>
      <c r="DR25" s="72">
        <v>18175</v>
      </c>
      <c r="DS25" s="72">
        <v>15816</v>
      </c>
      <c r="DT25" s="72">
        <v>17657</v>
      </c>
      <c r="DU25" s="72">
        <v>16551</v>
      </c>
      <c r="DV25" s="72">
        <v>17050</v>
      </c>
      <c r="DW25" s="72">
        <v>16710</v>
      </c>
      <c r="DX25" s="73">
        <v>17011.157142857144</v>
      </c>
    </row>
    <row r="26" spans="1:128" x14ac:dyDescent="0.25">
      <c r="A26" s="63" t="s">
        <v>48</v>
      </c>
      <c r="B26" s="72">
        <v>23631.008593396651</v>
      </c>
      <c r="C26" s="72">
        <v>22442.363458236574</v>
      </c>
      <c r="D26" s="72">
        <v>26593.529668952455</v>
      </c>
      <c r="E26" s="72">
        <v>22108.498050160575</v>
      </c>
      <c r="F26" s="72">
        <v>30372.649190793927</v>
      </c>
      <c r="G26" s="72">
        <v>19790.548813419937</v>
      </c>
      <c r="H26" s="72">
        <v>32640.371018703714</v>
      </c>
      <c r="I26" s="72">
        <v>20102.554638582151</v>
      </c>
      <c r="J26" s="72">
        <v>26751.190626979103</v>
      </c>
      <c r="K26" s="72">
        <v>27720.153409196551</v>
      </c>
      <c r="L26" s="72">
        <v>19411.348268561487</v>
      </c>
      <c r="M26" s="72">
        <v>22468.118414364933</v>
      </c>
      <c r="N26" s="72">
        <v>23301.260204081635</v>
      </c>
      <c r="O26" s="72">
        <v>20284.876926424946</v>
      </c>
      <c r="P26" s="73">
        <v>24115.60509156105</v>
      </c>
      <c r="R26" s="72">
        <v>0</v>
      </c>
      <c r="S26" s="72">
        <v>0</v>
      </c>
      <c r="T26" s="72" t="s">
        <v>59</v>
      </c>
      <c r="U26" s="72">
        <v>250</v>
      </c>
      <c r="V26" s="72">
        <v>0</v>
      </c>
      <c r="W26" s="72">
        <v>203</v>
      </c>
      <c r="X26" s="72">
        <v>0</v>
      </c>
      <c r="Y26" s="3">
        <v>76.400000000000006</v>
      </c>
      <c r="Z26" s="72">
        <v>107</v>
      </c>
      <c r="AA26" s="72">
        <v>158</v>
      </c>
      <c r="AB26" s="72">
        <v>0</v>
      </c>
      <c r="AC26" s="72">
        <v>0</v>
      </c>
      <c r="AD26" s="72">
        <v>0</v>
      </c>
      <c r="AE26" s="72">
        <v>325</v>
      </c>
      <c r="AF26" s="73">
        <v>186.56666666666669</v>
      </c>
      <c r="AH26" s="72">
        <v>16957.575757575756</v>
      </c>
      <c r="AI26" s="72">
        <v>17083.469781818185</v>
      </c>
      <c r="AJ26" s="72">
        <v>22902.461723308119</v>
      </c>
      <c r="AK26" s="72">
        <v>17309.940357852884</v>
      </c>
      <c r="AL26" s="72">
        <v>23596.491228070176</v>
      </c>
      <c r="AM26" s="72">
        <v>14506.209453197405</v>
      </c>
      <c r="AN26" s="72">
        <v>27879.84598532987</v>
      </c>
      <c r="AO26" s="72">
        <v>15653.436592449178</v>
      </c>
      <c r="AP26" s="72">
        <v>19481.190626979103</v>
      </c>
      <c r="AQ26" s="72">
        <v>23131.371977861931</v>
      </c>
      <c r="AR26" s="72">
        <v>14516.822974036193</v>
      </c>
      <c r="AS26" s="72">
        <v>17872.745901639344</v>
      </c>
      <c r="AT26" s="72">
        <v>19125.75</v>
      </c>
      <c r="AU26" s="72">
        <v>16578.407425500733</v>
      </c>
      <c r="AV26" s="73">
        <v>19042.551413258487</v>
      </c>
      <c r="AX26" s="72">
        <v>6673.4328358208959</v>
      </c>
      <c r="AY26" s="72">
        <v>5358.8936764183891</v>
      </c>
      <c r="AZ26" s="72">
        <v>3691.0679456443368</v>
      </c>
      <c r="BA26" s="72">
        <v>4798.5576923076924</v>
      </c>
      <c r="BB26" s="72">
        <v>6776.1579627237497</v>
      </c>
      <c r="BC26" s="72">
        <v>5284.3393602225306</v>
      </c>
      <c r="BD26" s="72">
        <v>4760.5250333738459</v>
      </c>
      <c r="BE26" s="72">
        <v>4449.1180461329714</v>
      </c>
      <c r="BF26" s="72">
        <v>7270</v>
      </c>
      <c r="BG26" s="72">
        <v>4588.7814313346225</v>
      </c>
      <c r="BH26" s="72">
        <v>4894.5252945252951</v>
      </c>
      <c r="BI26" s="72">
        <v>4595.3725127255902</v>
      </c>
      <c r="BJ26" s="72">
        <v>4175.5102040816328</v>
      </c>
      <c r="BK26" s="72">
        <v>3706.4695009242141</v>
      </c>
      <c r="BL26" s="73">
        <v>5073.0536783025545</v>
      </c>
      <c r="BN26" s="74">
        <v>19.8</v>
      </c>
      <c r="BO26" s="76">
        <v>19.429308228312031</v>
      </c>
      <c r="BP26" s="74">
        <v>14.811857524240002</v>
      </c>
      <c r="BQ26" s="76">
        <v>20.12</v>
      </c>
      <c r="BR26" s="76">
        <v>13.68</v>
      </c>
      <c r="BS26" s="75">
        <v>21.58</v>
      </c>
      <c r="BT26" s="74">
        <v>12.641389776164862</v>
      </c>
      <c r="BU26" s="75">
        <v>20.66</v>
      </c>
      <c r="BV26" s="74">
        <v>15.79</v>
      </c>
      <c r="BW26" s="74">
        <v>13.731999999999999</v>
      </c>
      <c r="BX26" s="74">
        <v>22.20733838089691</v>
      </c>
      <c r="BY26" s="74">
        <v>19.52</v>
      </c>
      <c r="BZ26" s="74">
        <v>16</v>
      </c>
      <c r="CA26" s="74">
        <v>20.47</v>
      </c>
      <c r="CB26" s="75">
        <v>17.888706707829559</v>
      </c>
      <c r="CD26" s="72">
        <v>27980</v>
      </c>
      <c r="CE26" s="72">
        <v>27660</v>
      </c>
      <c r="CF26" s="72">
        <v>28269</v>
      </c>
      <c r="CG26" s="72">
        <v>29023</v>
      </c>
      <c r="CH26" s="72">
        <v>26900</v>
      </c>
      <c r="CI26" s="72">
        <v>26087</v>
      </c>
      <c r="CJ26" s="72">
        <v>29370</v>
      </c>
      <c r="CK26" s="3">
        <v>26950</v>
      </c>
      <c r="CL26" s="72">
        <v>25634</v>
      </c>
      <c r="CM26" s="72">
        <v>26470</v>
      </c>
      <c r="CN26" s="72">
        <v>26865</v>
      </c>
      <c r="CO26" s="72">
        <v>29073</v>
      </c>
      <c r="CP26" s="72">
        <v>25501</v>
      </c>
      <c r="CQ26" s="72">
        <v>28280</v>
      </c>
      <c r="CR26" s="73">
        <v>27433</v>
      </c>
      <c r="CT26" s="74">
        <v>33.5</v>
      </c>
      <c r="CU26" s="76">
        <v>40.517766000000002</v>
      </c>
      <c r="CV26" s="74">
        <v>53.064317125652018</v>
      </c>
      <c r="CW26" s="76">
        <v>41.6</v>
      </c>
      <c r="CX26" s="76">
        <v>27.094999999999999</v>
      </c>
      <c r="CY26" s="75">
        <v>35.950000000000003</v>
      </c>
      <c r="CZ26" s="74">
        <v>47.868669611532006</v>
      </c>
      <c r="DA26" s="75">
        <v>44.22</v>
      </c>
      <c r="DB26" s="74">
        <v>30</v>
      </c>
      <c r="DC26" s="74">
        <v>41.36</v>
      </c>
      <c r="DD26" s="74">
        <v>43.29</v>
      </c>
      <c r="DE26" s="74">
        <v>43.22</v>
      </c>
      <c r="DF26" s="74">
        <v>49</v>
      </c>
      <c r="DG26" s="74">
        <v>54.1</v>
      </c>
      <c r="DH26" s="75">
        <v>41.770410909798862</v>
      </c>
      <c r="DJ26" s="72">
        <v>18630</v>
      </c>
      <c r="DK26" s="72">
        <v>18094.2</v>
      </c>
      <c r="DL26" s="72">
        <v>16322</v>
      </c>
      <c r="DM26" s="72">
        <v>16635</v>
      </c>
      <c r="DN26" s="72">
        <v>15300</v>
      </c>
      <c r="DO26" s="72">
        <v>15831</v>
      </c>
      <c r="DP26" s="72">
        <v>18990</v>
      </c>
      <c r="DQ26" s="3">
        <v>16395</v>
      </c>
      <c r="DR26" s="72">
        <v>18175</v>
      </c>
      <c r="DS26" s="72">
        <v>15816</v>
      </c>
      <c r="DT26" s="72">
        <v>17657</v>
      </c>
      <c r="DU26" s="72">
        <v>16551</v>
      </c>
      <c r="DV26" s="72">
        <v>17050</v>
      </c>
      <c r="DW26" s="72">
        <v>16710</v>
      </c>
      <c r="DX26" s="73">
        <v>17011.157142857144</v>
      </c>
    </row>
    <row r="27" spans="1:128" x14ac:dyDescent="0.25">
      <c r="A27" s="63" t="s">
        <v>40</v>
      </c>
      <c r="B27" s="72">
        <v>24247.003039513678</v>
      </c>
      <c r="C27" s="72">
        <v>21351.929216843921</v>
      </c>
      <c r="D27" s="72">
        <v>27713.132398776284</v>
      </c>
      <c r="E27" s="72">
        <v>21351.599517402748</v>
      </c>
      <c r="F27" s="72">
        <v>13497.849199607463</v>
      </c>
      <c r="G27" s="72">
        <v>18261.312287041579</v>
      </c>
      <c r="H27" s="72">
        <v>22085.695184755488</v>
      </c>
      <c r="I27" s="72">
        <v>20427.378915698187</v>
      </c>
      <c r="J27" s="72">
        <v>19499.104405179452</v>
      </c>
      <c r="K27" s="72">
        <v>20974.556973668976</v>
      </c>
      <c r="L27" s="72">
        <v>21295.309294525294</v>
      </c>
      <c r="M27" s="72">
        <v>20754.520266315216</v>
      </c>
      <c r="N27" s="72">
        <v>24576.31020408163</v>
      </c>
      <c r="O27" s="72">
        <v>22393.694170527739</v>
      </c>
      <c r="P27" s="73">
        <v>21316.38536242412</v>
      </c>
      <c r="R27" s="72">
        <v>0</v>
      </c>
      <c r="S27" s="72">
        <v>0</v>
      </c>
      <c r="T27" s="72" t="s">
        <v>59</v>
      </c>
      <c r="U27" s="72">
        <v>250</v>
      </c>
      <c r="V27" s="72">
        <v>0</v>
      </c>
      <c r="W27" s="72">
        <v>197</v>
      </c>
      <c r="X27" s="72">
        <v>0</v>
      </c>
      <c r="Y27" s="3">
        <v>77.599999999999994</v>
      </c>
      <c r="Z27" s="72">
        <v>78</v>
      </c>
      <c r="AA27" s="72">
        <v>120</v>
      </c>
      <c r="AB27" s="72">
        <v>0</v>
      </c>
      <c r="AC27" s="72">
        <v>0</v>
      </c>
      <c r="AD27" s="72">
        <v>0</v>
      </c>
      <c r="AE27" s="72">
        <v>325</v>
      </c>
      <c r="AF27" s="73">
        <v>174.6</v>
      </c>
      <c r="AH27" s="72">
        <v>17859.574468085106</v>
      </c>
      <c r="AI27" s="72">
        <v>15993.035540425532</v>
      </c>
      <c r="AJ27" s="72">
        <v>24022.064453131949</v>
      </c>
      <c r="AK27" s="72">
        <v>16553.041825095057</v>
      </c>
      <c r="AL27" s="72">
        <v>9438.5964912280688</v>
      </c>
      <c r="AM27" s="72">
        <v>14499.490504863363</v>
      </c>
      <c r="AN27" s="72">
        <v>17325.170151381641</v>
      </c>
      <c r="AO27" s="72">
        <v>15978.260869565218</v>
      </c>
      <c r="AP27" s="72">
        <v>16511.433172302739</v>
      </c>
      <c r="AQ27" s="72">
        <v>16891.252326508908</v>
      </c>
      <c r="AR27" s="72">
        <v>16400.784</v>
      </c>
      <c r="AS27" s="72">
        <v>16159.147753589625</v>
      </c>
      <c r="AT27" s="72">
        <v>20400.8</v>
      </c>
      <c r="AU27" s="72">
        <v>18687.224669603525</v>
      </c>
      <c r="AV27" s="73">
        <v>16908.562587555763</v>
      </c>
      <c r="AX27" s="72">
        <v>6387.4285714285716</v>
      </c>
      <c r="AY27" s="72">
        <v>5358.8936764183891</v>
      </c>
      <c r="AZ27" s="72">
        <v>3691.0679456443368</v>
      </c>
      <c r="BA27" s="72">
        <v>4798.5576923076924</v>
      </c>
      <c r="BB27" s="72">
        <v>4059.2527083793943</v>
      </c>
      <c r="BC27" s="72">
        <v>3761.8217821782177</v>
      </c>
      <c r="BD27" s="72">
        <v>4760.5250333738459</v>
      </c>
      <c r="BE27" s="72">
        <v>4449.1180461329714</v>
      </c>
      <c r="BF27" s="72">
        <v>2987.6712328767121</v>
      </c>
      <c r="BG27" s="72">
        <v>4083.3046471600692</v>
      </c>
      <c r="BH27" s="72">
        <v>4894.5252945252951</v>
      </c>
      <c r="BI27" s="72">
        <v>4595.3725127255902</v>
      </c>
      <c r="BJ27" s="72">
        <v>4175.5102040816328</v>
      </c>
      <c r="BK27" s="72">
        <v>3706.4695009242141</v>
      </c>
      <c r="BL27" s="73">
        <v>4407.8227748683521</v>
      </c>
      <c r="BN27" s="74">
        <v>18.8</v>
      </c>
      <c r="BO27" s="76">
        <v>20.75403378933331</v>
      </c>
      <c r="BP27" s="74">
        <v>14.121517351760003</v>
      </c>
      <c r="BQ27" s="76">
        <v>21.04</v>
      </c>
      <c r="BR27" s="76">
        <v>34.200000000000003</v>
      </c>
      <c r="BS27" s="75">
        <v>21.59</v>
      </c>
      <c r="BT27" s="74">
        <v>20.342657354617309</v>
      </c>
      <c r="BU27" s="75">
        <v>20.239999999999998</v>
      </c>
      <c r="BV27" s="74">
        <v>18.63</v>
      </c>
      <c r="BW27" s="74">
        <v>18.805</v>
      </c>
      <c r="BX27" s="74">
        <v>19.656377402446125</v>
      </c>
      <c r="BY27" s="74">
        <v>21.59</v>
      </c>
      <c r="BZ27" s="74">
        <v>15</v>
      </c>
      <c r="CA27" s="74">
        <v>18.16</v>
      </c>
      <c r="CB27" s="75">
        <v>20.209256135582624</v>
      </c>
      <c r="CD27" s="72">
        <v>27980</v>
      </c>
      <c r="CE27" s="72">
        <v>27660</v>
      </c>
      <c r="CF27" s="72">
        <v>28269</v>
      </c>
      <c r="CG27" s="72">
        <v>29023</v>
      </c>
      <c r="CH27" s="72">
        <v>26900</v>
      </c>
      <c r="CI27" s="72">
        <v>26087</v>
      </c>
      <c r="CJ27" s="72">
        <v>29370</v>
      </c>
      <c r="CK27" s="3">
        <v>26950</v>
      </c>
      <c r="CL27" s="72">
        <v>25634</v>
      </c>
      <c r="CM27" s="72">
        <v>26470</v>
      </c>
      <c r="CN27" s="72">
        <v>26865</v>
      </c>
      <c r="CO27" s="72">
        <v>29073</v>
      </c>
      <c r="CP27" s="72">
        <v>25501</v>
      </c>
      <c r="CQ27" s="72">
        <v>28280</v>
      </c>
      <c r="CR27" s="73">
        <v>27433</v>
      </c>
      <c r="CT27" s="74">
        <v>35</v>
      </c>
      <c r="CU27" s="76">
        <v>40.517766000000002</v>
      </c>
      <c r="CV27" s="74">
        <v>53.064317125652018</v>
      </c>
      <c r="CW27" s="76">
        <v>41.6</v>
      </c>
      <c r="CX27" s="76">
        <v>45.23</v>
      </c>
      <c r="CY27" s="75">
        <v>50.5</v>
      </c>
      <c r="CZ27" s="74">
        <v>47.868669611532006</v>
      </c>
      <c r="DA27" s="75">
        <v>44.22</v>
      </c>
      <c r="DB27" s="74">
        <v>73</v>
      </c>
      <c r="DC27" s="74">
        <v>46.48</v>
      </c>
      <c r="DD27" s="74">
        <v>43.29</v>
      </c>
      <c r="DE27" s="74">
        <v>43.22</v>
      </c>
      <c r="DF27" s="74">
        <v>49</v>
      </c>
      <c r="DG27" s="74">
        <v>54.1</v>
      </c>
      <c r="DH27" s="75">
        <v>47.649339481227436</v>
      </c>
      <c r="DJ27" s="72">
        <v>18630</v>
      </c>
      <c r="DK27" s="72">
        <v>18094.2</v>
      </c>
      <c r="DL27" s="72">
        <v>16322</v>
      </c>
      <c r="DM27" s="72">
        <v>16635</v>
      </c>
      <c r="DN27" s="72">
        <v>15300</v>
      </c>
      <c r="DO27" s="72">
        <v>15831</v>
      </c>
      <c r="DP27" s="72">
        <v>18990</v>
      </c>
      <c r="DQ27" s="3">
        <v>16395</v>
      </c>
      <c r="DR27" s="72">
        <v>18175</v>
      </c>
      <c r="DS27" s="72">
        <v>15816</v>
      </c>
      <c r="DT27" s="72">
        <v>17657</v>
      </c>
      <c r="DU27" s="72">
        <v>16551</v>
      </c>
      <c r="DV27" s="72">
        <v>17050</v>
      </c>
      <c r="DW27" s="72">
        <v>16710</v>
      </c>
      <c r="DX27" s="73">
        <v>17011.157142857144</v>
      </c>
    </row>
    <row r="28" spans="1:128" x14ac:dyDescent="0.25">
      <c r="A28" s="63" t="s">
        <v>41</v>
      </c>
      <c r="B28" s="72">
        <v>24550.34817813765</v>
      </c>
      <c r="C28" s="72">
        <v>24459.253535239855</v>
      </c>
      <c r="D28" s="72">
        <v>21669.326304194357</v>
      </c>
      <c r="E28" s="72">
        <v>20593.38762428048</v>
      </c>
      <c r="F28" s="72">
        <v>20550.665258222089</v>
      </c>
      <c r="G28" s="72">
        <v>21051.856461984615</v>
      </c>
      <c r="H28" s="72">
        <v>23560.246586092457</v>
      </c>
      <c r="I28" s="72">
        <v>21511.232349165599</v>
      </c>
      <c r="J28" s="72">
        <v>22341.435570798629</v>
      </c>
      <c r="K28" s="72">
        <v>21034.521252459475</v>
      </c>
      <c r="L28" s="72">
        <v>21281.016526387455</v>
      </c>
      <c r="M28" s="72">
        <v>21667.575753559027</v>
      </c>
      <c r="N28" s="72">
        <v>22721.692022263451</v>
      </c>
      <c r="O28" s="72">
        <v>20132.413353779972</v>
      </c>
      <c r="P28" s="73">
        <v>21937.497912611791</v>
      </c>
      <c r="R28" s="72">
        <v>0</v>
      </c>
      <c r="S28" s="72">
        <v>0</v>
      </c>
      <c r="T28" s="72" t="s">
        <v>59</v>
      </c>
      <c r="U28" s="72">
        <v>250</v>
      </c>
      <c r="V28" s="72">
        <v>0</v>
      </c>
      <c r="W28" s="72">
        <v>208</v>
      </c>
      <c r="X28" s="72">
        <v>0</v>
      </c>
      <c r="Y28" s="3">
        <v>81.7</v>
      </c>
      <c r="Z28" s="72">
        <v>89</v>
      </c>
      <c r="AA28" s="72">
        <v>120</v>
      </c>
      <c r="AB28" s="72">
        <v>0</v>
      </c>
      <c r="AC28" s="72">
        <v>0</v>
      </c>
      <c r="AD28" s="72">
        <v>0</v>
      </c>
      <c r="AE28" s="72">
        <v>325</v>
      </c>
      <c r="AF28" s="73">
        <v>178.95000000000002</v>
      </c>
      <c r="AH28" s="72">
        <v>17671.57894736842</v>
      </c>
      <c r="AI28" s="72">
        <v>16953.367199999997</v>
      </c>
      <c r="AJ28" s="72">
        <v>16197.136041835454</v>
      </c>
      <c r="AK28" s="72">
        <v>15794.829931972788</v>
      </c>
      <c r="AL28" s="72">
        <v>18053.691275167785</v>
      </c>
      <c r="AM28" s="72">
        <v>13814.827890556046</v>
      </c>
      <c r="AN28" s="72">
        <v>17990.79209695636</v>
      </c>
      <c r="AO28" s="72">
        <v>15197.368421052632</v>
      </c>
      <c r="AP28" s="72">
        <v>15071.435570798629</v>
      </c>
      <c r="AQ28" s="72">
        <v>15017.019667170953</v>
      </c>
      <c r="AR28" s="72">
        <v>15410.027332704996</v>
      </c>
      <c r="AS28" s="72">
        <v>15491.82948490231</v>
      </c>
      <c r="AT28" s="72">
        <v>18546.18181818182</v>
      </c>
      <c r="AU28" s="72">
        <v>16425.943852855758</v>
      </c>
      <c r="AV28" s="73">
        <v>16259.716395108857</v>
      </c>
      <c r="AX28" s="72">
        <v>6878.7692307692305</v>
      </c>
      <c r="AY28" s="72">
        <v>7505.8863352398594</v>
      </c>
      <c r="AZ28" s="72">
        <v>5472.1902623589031</v>
      </c>
      <c r="BA28" s="72">
        <v>4798.5576923076924</v>
      </c>
      <c r="BB28" s="72">
        <v>2496.9739830543053</v>
      </c>
      <c r="BC28" s="72">
        <v>7237.028571428571</v>
      </c>
      <c r="BD28" s="72">
        <v>5569.4544891360947</v>
      </c>
      <c r="BE28" s="72">
        <v>6313.8639281129654</v>
      </c>
      <c r="BF28" s="72">
        <v>7270</v>
      </c>
      <c r="BG28" s="72">
        <v>6017.5015852885226</v>
      </c>
      <c r="BH28" s="72">
        <v>5870.9891936824597</v>
      </c>
      <c r="BI28" s="72">
        <v>6175.7462686567169</v>
      </c>
      <c r="BJ28" s="72">
        <v>4175.5102040816328</v>
      </c>
      <c r="BK28" s="72">
        <v>3706.4695009242141</v>
      </c>
      <c r="BL28" s="73">
        <v>5677.78151750294</v>
      </c>
      <c r="BN28" s="74">
        <v>19</v>
      </c>
      <c r="BO28" s="76">
        <v>19.578411538210535</v>
      </c>
      <c r="BP28" s="74">
        <v>20.943702585680004</v>
      </c>
      <c r="BQ28" s="76">
        <v>22.05</v>
      </c>
      <c r="BR28" s="76">
        <v>17.88</v>
      </c>
      <c r="BS28" s="75">
        <v>22.66</v>
      </c>
      <c r="BT28" s="74">
        <v>19.590021278697616</v>
      </c>
      <c r="BU28" s="75">
        <v>21.28</v>
      </c>
      <c r="BV28" s="74">
        <v>20.41</v>
      </c>
      <c r="BW28" s="74">
        <v>21.152000000000001</v>
      </c>
      <c r="BX28" s="74">
        <v>20.920144594150507</v>
      </c>
      <c r="BY28" s="74">
        <v>22.52</v>
      </c>
      <c r="BZ28" s="74">
        <v>16.5</v>
      </c>
      <c r="CA28" s="74">
        <v>20.66</v>
      </c>
      <c r="CB28" s="75">
        <v>20.36744857119562</v>
      </c>
      <c r="CD28" s="72">
        <v>27980</v>
      </c>
      <c r="CE28" s="72">
        <v>27660</v>
      </c>
      <c r="CF28" s="72">
        <v>28269</v>
      </c>
      <c r="CG28" s="72">
        <v>29023</v>
      </c>
      <c r="CH28" s="72">
        <v>26900</v>
      </c>
      <c r="CI28" s="72">
        <v>26087</v>
      </c>
      <c r="CJ28" s="72">
        <v>29370</v>
      </c>
      <c r="CK28" s="3">
        <v>26950</v>
      </c>
      <c r="CL28" s="72">
        <v>25634</v>
      </c>
      <c r="CM28" s="72">
        <v>26470</v>
      </c>
      <c r="CN28" s="72">
        <v>26865</v>
      </c>
      <c r="CO28" s="72">
        <v>29073</v>
      </c>
      <c r="CP28" s="72">
        <v>25501</v>
      </c>
      <c r="CQ28" s="72">
        <v>28280</v>
      </c>
      <c r="CR28" s="73">
        <v>27433</v>
      </c>
      <c r="CT28" s="74">
        <v>32.5</v>
      </c>
      <c r="CU28" s="76">
        <v>28.928016</v>
      </c>
      <c r="CV28" s="74">
        <v>35.792615133884013</v>
      </c>
      <c r="CW28" s="76">
        <v>41.6</v>
      </c>
      <c r="CX28" s="76">
        <v>73.528999999999996</v>
      </c>
      <c r="CY28" s="75">
        <v>26.25</v>
      </c>
      <c r="CZ28" s="74">
        <v>40.916035932155999</v>
      </c>
      <c r="DA28" s="75">
        <v>31.16</v>
      </c>
      <c r="DB28" s="74">
        <v>30</v>
      </c>
      <c r="DC28" s="74">
        <v>31.54</v>
      </c>
      <c r="DD28" s="74">
        <v>36.090000000000003</v>
      </c>
      <c r="DE28" s="74">
        <v>32.159999999999997</v>
      </c>
      <c r="DF28" s="74">
        <v>49</v>
      </c>
      <c r="DG28" s="74">
        <v>54.1</v>
      </c>
      <c r="DH28" s="75">
        <v>38.826119076145723</v>
      </c>
      <c r="DJ28" s="72">
        <v>18630</v>
      </c>
      <c r="DK28" s="72">
        <v>18094.2</v>
      </c>
      <c r="DL28" s="72">
        <v>16322</v>
      </c>
      <c r="DM28" s="72">
        <v>16635</v>
      </c>
      <c r="DN28" s="72">
        <v>15300</v>
      </c>
      <c r="DO28" s="72">
        <v>15831</v>
      </c>
      <c r="DP28" s="72">
        <v>18990</v>
      </c>
      <c r="DQ28" s="3">
        <v>16395</v>
      </c>
      <c r="DR28" s="72">
        <v>18175</v>
      </c>
      <c r="DS28" s="72">
        <v>15816</v>
      </c>
      <c r="DT28" s="72">
        <v>17657</v>
      </c>
      <c r="DU28" s="72">
        <v>16551</v>
      </c>
      <c r="DV28" s="72">
        <v>17050</v>
      </c>
      <c r="DW28" s="72">
        <v>16710</v>
      </c>
      <c r="DX28" s="73">
        <v>17011.157142857144</v>
      </c>
    </row>
    <row r="29" spans="1:128" x14ac:dyDescent="0.25">
      <c r="A29" s="63" t="s">
        <v>38</v>
      </c>
      <c r="B29" s="72">
        <v>23377.910447761191</v>
      </c>
      <c r="C29" s="72">
        <v>28381.394024244477</v>
      </c>
      <c r="D29" s="72">
        <v>28117.012137388883</v>
      </c>
      <c r="E29" s="72">
        <v>25653.407991708889</v>
      </c>
      <c r="F29" s="72">
        <v>24864.539824283449</v>
      </c>
      <c r="G29" s="72">
        <v>26407.416283299452</v>
      </c>
      <c r="H29" s="72">
        <v>29313.183833347146</v>
      </c>
      <c r="I29" s="72">
        <v>26168.392727126928</v>
      </c>
      <c r="J29" s="72">
        <v>29521.98356807512</v>
      </c>
      <c r="K29" s="72">
        <v>27337.47440562382</v>
      </c>
      <c r="L29" s="72">
        <v>27541.720294525294</v>
      </c>
      <c r="M29" s="72">
        <v>28360.767608093436</v>
      </c>
      <c r="N29" s="72">
        <v>22721.692022263451</v>
      </c>
      <c r="O29" s="72">
        <v>23668.822442100685</v>
      </c>
      <c r="P29" s="73">
        <v>26531.122686417297</v>
      </c>
      <c r="R29" s="72">
        <v>0</v>
      </c>
      <c r="S29" s="72">
        <v>0</v>
      </c>
      <c r="T29" s="72" t="s">
        <v>59</v>
      </c>
      <c r="U29" s="72">
        <v>250</v>
      </c>
      <c r="V29" s="72">
        <v>0</v>
      </c>
      <c r="W29" s="72">
        <v>231</v>
      </c>
      <c r="X29" s="72">
        <v>0</v>
      </c>
      <c r="Y29" s="3">
        <v>99.4</v>
      </c>
      <c r="Z29" s="72">
        <v>118</v>
      </c>
      <c r="AA29" s="72">
        <v>156</v>
      </c>
      <c r="AB29" s="72">
        <v>0</v>
      </c>
      <c r="AC29" s="72">
        <v>0</v>
      </c>
      <c r="AD29" s="72">
        <v>0</v>
      </c>
      <c r="AE29" s="72">
        <v>325</v>
      </c>
      <c r="AF29" s="73">
        <v>196.56666666666669</v>
      </c>
      <c r="AH29" s="72">
        <v>16704.477611940296</v>
      </c>
      <c r="AI29" s="72">
        <v>23022.500347826088</v>
      </c>
      <c r="AJ29" s="72">
        <v>24425.944191744547</v>
      </c>
      <c r="AK29" s="72">
        <v>20854.850299401198</v>
      </c>
      <c r="AL29" s="72">
        <v>20534.351145038167</v>
      </c>
      <c r="AM29" s="72">
        <v>21123.076923076922</v>
      </c>
      <c r="AN29" s="72">
        <v>24552.658799973302</v>
      </c>
      <c r="AO29" s="72">
        <v>21719.274680993956</v>
      </c>
      <c r="AP29" s="72">
        <v>24069.48356807512</v>
      </c>
      <c r="AQ29" s="72">
        <v>22748.692974289195</v>
      </c>
      <c r="AR29" s="72">
        <v>22647.195</v>
      </c>
      <c r="AS29" s="72">
        <v>23765.395095367847</v>
      </c>
      <c r="AT29" s="72">
        <v>18546.18181818182</v>
      </c>
      <c r="AU29" s="72">
        <v>19962.352941176472</v>
      </c>
      <c r="AV29" s="73">
        <v>21762.602528363208</v>
      </c>
      <c r="AX29" s="72">
        <v>6673.4328358208959</v>
      </c>
      <c r="AY29" s="72">
        <v>5358.8936764183891</v>
      </c>
      <c r="AZ29" s="72">
        <v>3691.0679456443368</v>
      </c>
      <c r="BA29" s="72">
        <v>4798.5576923076924</v>
      </c>
      <c r="BB29" s="72">
        <v>4330.1886792452833</v>
      </c>
      <c r="BC29" s="72">
        <v>5284.3393602225306</v>
      </c>
      <c r="BD29" s="72">
        <v>4760.5250333738459</v>
      </c>
      <c r="BE29" s="72">
        <v>4449.1180461329714</v>
      </c>
      <c r="BF29" s="72">
        <v>5452.5</v>
      </c>
      <c r="BG29" s="72">
        <v>4588.7814313346225</v>
      </c>
      <c r="BH29" s="72">
        <v>4894.5252945252951</v>
      </c>
      <c r="BI29" s="72">
        <v>4595.3725127255902</v>
      </c>
      <c r="BJ29" s="72">
        <v>4175.5102040816328</v>
      </c>
      <c r="BK29" s="72">
        <v>3706.4695009242141</v>
      </c>
      <c r="BL29" s="73">
        <v>4768.5201580540934</v>
      </c>
      <c r="BN29" s="74">
        <v>20.100000000000001</v>
      </c>
      <c r="BO29" s="76">
        <v>14.417200346848588</v>
      </c>
      <c r="BP29" s="74">
        <v>13.888019940480003</v>
      </c>
      <c r="BQ29" s="76">
        <v>16.7</v>
      </c>
      <c r="BR29" s="76">
        <v>15.72</v>
      </c>
      <c r="BS29" s="75">
        <v>14.82</v>
      </c>
      <c r="BT29" s="74">
        <v>14.354453538872264</v>
      </c>
      <c r="BU29" s="75">
        <v>14.89</v>
      </c>
      <c r="BV29" s="74">
        <v>12.78</v>
      </c>
      <c r="BW29" s="74">
        <v>13.962999999999999</v>
      </c>
      <c r="BX29" s="74">
        <v>14.234875444839858</v>
      </c>
      <c r="BY29" s="74">
        <v>14.68</v>
      </c>
      <c r="BZ29" s="74">
        <v>16.5</v>
      </c>
      <c r="CA29" s="74">
        <v>17</v>
      </c>
      <c r="CB29" s="75">
        <v>15.289110662217192</v>
      </c>
      <c r="CD29" s="72">
        <v>27980</v>
      </c>
      <c r="CE29" s="72">
        <v>27660</v>
      </c>
      <c r="CF29" s="72">
        <v>28269</v>
      </c>
      <c r="CG29" s="72">
        <v>29023</v>
      </c>
      <c r="CH29" s="72">
        <v>26900</v>
      </c>
      <c r="CI29" s="72">
        <v>26087</v>
      </c>
      <c r="CJ29" s="72">
        <v>29370</v>
      </c>
      <c r="CK29" s="3">
        <v>26950</v>
      </c>
      <c r="CL29" s="72">
        <v>25634</v>
      </c>
      <c r="CM29" s="72">
        <v>26470</v>
      </c>
      <c r="CN29" s="72">
        <v>26865</v>
      </c>
      <c r="CO29" s="72">
        <v>29073</v>
      </c>
      <c r="CP29" s="72">
        <v>25501</v>
      </c>
      <c r="CQ29" s="72">
        <v>28280</v>
      </c>
      <c r="CR29" s="73">
        <v>27433</v>
      </c>
      <c r="CT29" s="74">
        <v>33.5</v>
      </c>
      <c r="CU29" s="76">
        <v>40.517766000000002</v>
      </c>
      <c r="CV29" s="74">
        <v>53.064317125652018</v>
      </c>
      <c r="CW29" s="76">
        <v>41.6</v>
      </c>
      <c r="CX29" s="76">
        <v>42.4</v>
      </c>
      <c r="CY29" s="75">
        <v>35.950000000000003</v>
      </c>
      <c r="CZ29" s="74">
        <v>47.868669611532006</v>
      </c>
      <c r="DA29" s="75">
        <v>44.22</v>
      </c>
      <c r="DB29" s="74">
        <v>40</v>
      </c>
      <c r="DC29" s="74">
        <v>41.36</v>
      </c>
      <c r="DD29" s="74">
        <v>43.29</v>
      </c>
      <c r="DE29" s="74">
        <v>43.22</v>
      </c>
      <c r="DF29" s="74">
        <v>49</v>
      </c>
      <c r="DG29" s="74">
        <v>54.1</v>
      </c>
      <c r="DH29" s="75">
        <v>43.57791090979886</v>
      </c>
      <c r="DJ29" s="72">
        <v>18630</v>
      </c>
      <c r="DK29" s="72">
        <v>18094.2</v>
      </c>
      <c r="DL29" s="72">
        <v>16322</v>
      </c>
      <c r="DM29" s="72">
        <v>16635</v>
      </c>
      <c r="DN29" s="72">
        <v>15300</v>
      </c>
      <c r="DO29" s="72">
        <v>15831</v>
      </c>
      <c r="DP29" s="72">
        <v>18990</v>
      </c>
      <c r="DQ29" s="3">
        <v>16395</v>
      </c>
      <c r="DR29" s="72">
        <v>18175</v>
      </c>
      <c r="DS29" s="72">
        <v>15816</v>
      </c>
      <c r="DT29" s="72">
        <v>17657</v>
      </c>
      <c r="DU29" s="72">
        <v>16551</v>
      </c>
      <c r="DV29" s="72">
        <v>17050</v>
      </c>
      <c r="DW29" s="72">
        <v>16710</v>
      </c>
      <c r="DX29" s="73">
        <v>17011.157142857144</v>
      </c>
    </row>
    <row r="30" spans="1:128" x14ac:dyDescent="0.25">
      <c r="A30" s="63" t="s">
        <v>39</v>
      </c>
      <c r="B30" s="72">
        <v>24930.382133995037</v>
      </c>
      <c r="C30" s="72">
        <v>28402.689123228571</v>
      </c>
      <c r="D30" s="72">
        <v>27722.434666304347</v>
      </c>
      <c r="E30" s="72">
        <v>27138.262631371195</v>
      </c>
      <c r="F30" s="72">
        <v>27347.28632686831</v>
      </c>
      <c r="G30" s="72">
        <v>25673.674437299036</v>
      </c>
      <c r="H30" s="72">
        <v>31898.98820200708</v>
      </c>
      <c r="I30" s="72">
        <v>28242.580300915772</v>
      </c>
      <c r="J30" s="72">
        <v>29560.434782608696</v>
      </c>
      <c r="K30" s="72">
        <v>27106.858845201059</v>
      </c>
      <c r="L30" s="72">
        <v>25470.797167985118</v>
      </c>
      <c r="M30" s="72">
        <v>27892.245501836951</v>
      </c>
      <c r="N30" s="72">
        <v>30785.249334516418</v>
      </c>
      <c r="O30" s="72">
        <v>27894.637711900694</v>
      </c>
      <c r="P30" s="73">
        <v>27861.894369002734</v>
      </c>
      <c r="R30" s="72">
        <v>0</v>
      </c>
      <c r="S30" s="72">
        <v>0</v>
      </c>
      <c r="T30" s="72" t="s">
        <v>59</v>
      </c>
      <c r="U30" s="72">
        <v>250</v>
      </c>
      <c r="V30" s="72">
        <v>0</v>
      </c>
      <c r="W30" s="72">
        <v>228</v>
      </c>
      <c r="X30" s="72">
        <v>0</v>
      </c>
      <c r="Y30" s="3">
        <v>107.3</v>
      </c>
      <c r="Z30" s="72">
        <v>118</v>
      </c>
      <c r="AA30" s="72">
        <v>155</v>
      </c>
      <c r="AB30" s="72">
        <v>0</v>
      </c>
      <c r="AC30" s="72">
        <v>0</v>
      </c>
      <c r="AD30" s="72">
        <v>0</v>
      </c>
      <c r="AE30" s="72">
        <v>325</v>
      </c>
      <c r="AF30" s="73">
        <v>197.21666666666667</v>
      </c>
      <c r="AH30" s="72">
        <v>18051.612903225807</v>
      </c>
      <c r="AI30" s="72">
        <v>22150.381549999998</v>
      </c>
      <c r="AJ30" s="72">
        <v>23416.041803998978</v>
      </c>
      <c r="AK30" s="72">
        <v>22339.704939063504</v>
      </c>
      <c r="AL30" s="72">
        <v>23787.767133382462</v>
      </c>
      <c r="AM30" s="72">
        <v>19565.25</v>
      </c>
      <c r="AN30" s="72">
        <v>26329.533712870983</v>
      </c>
      <c r="AO30" s="72">
        <v>22952.448545067426</v>
      </c>
      <c r="AP30" s="72">
        <v>22290.434782608696</v>
      </c>
      <c r="AQ30" s="72">
        <v>22518.077413866438</v>
      </c>
      <c r="AR30" s="72">
        <v>20242.965931863728</v>
      </c>
      <c r="AS30" s="72">
        <v>22551.777634130576</v>
      </c>
      <c r="AT30" s="72">
        <v>26609.739130434784</v>
      </c>
      <c r="AU30" s="72">
        <v>24188.168210976481</v>
      </c>
      <c r="AV30" s="73">
        <v>22642.421692249278</v>
      </c>
      <c r="AX30" s="72">
        <v>6878.7692307692305</v>
      </c>
      <c r="AY30" s="72">
        <v>6252.3075732285743</v>
      </c>
      <c r="AZ30" s="72">
        <v>4306.3928623053707</v>
      </c>
      <c r="BA30" s="72">
        <v>4798.5576923076924</v>
      </c>
      <c r="BB30" s="72">
        <v>3559.5191934858472</v>
      </c>
      <c r="BC30" s="72">
        <v>6108.4244372990352</v>
      </c>
      <c r="BD30" s="72">
        <v>5569.4544891360947</v>
      </c>
      <c r="BE30" s="72">
        <v>5290.131755848347</v>
      </c>
      <c r="BF30" s="72">
        <v>7270</v>
      </c>
      <c r="BG30" s="72">
        <v>4588.7814313346225</v>
      </c>
      <c r="BH30" s="72">
        <v>5227.8312361213912</v>
      </c>
      <c r="BI30" s="72">
        <v>5340.467867706373</v>
      </c>
      <c r="BJ30" s="72">
        <v>4175.5102040816328</v>
      </c>
      <c r="BK30" s="72">
        <v>3706.4695009242141</v>
      </c>
      <c r="BL30" s="73">
        <v>5219.4726767534594</v>
      </c>
      <c r="BN30" s="74">
        <v>18.600000000000001</v>
      </c>
      <c r="BO30" s="76">
        <v>14.984843455213531</v>
      </c>
      <c r="BP30" s="74">
        <v>14.486991560720003</v>
      </c>
      <c r="BQ30" s="76">
        <v>15.59</v>
      </c>
      <c r="BR30" s="76">
        <v>13.57</v>
      </c>
      <c r="BS30" s="75">
        <v>16</v>
      </c>
      <c r="BT30" s="74">
        <v>13.385728886938567</v>
      </c>
      <c r="BU30" s="75">
        <v>14.09</v>
      </c>
      <c r="BV30" s="74">
        <v>13.8</v>
      </c>
      <c r="BW30" s="74">
        <v>14.106</v>
      </c>
      <c r="BX30" s="74">
        <v>15.925531914893616</v>
      </c>
      <c r="BY30" s="74">
        <v>15.47</v>
      </c>
      <c r="BZ30" s="74">
        <v>11.5</v>
      </c>
      <c r="CA30" s="74">
        <v>14.03</v>
      </c>
      <c r="CB30" s="75">
        <v>14.681363986983266</v>
      </c>
      <c r="CD30" s="72">
        <v>27980</v>
      </c>
      <c r="CE30" s="72">
        <v>27660</v>
      </c>
      <c r="CF30" s="72">
        <v>28269</v>
      </c>
      <c r="CG30" s="72">
        <v>29023</v>
      </c>
      <c r="CH30" s="72">
        <v>26900</v>
      </c>
      <c r="CI30" s="72">
        <v>26087</v>
      </c>
      <c r="CJ30" s="72">
        <v>29370</v>
      </c>
      <c r="CK30" s="3">
        <v>26950</v>
      </c>
      <c r="CL30" s="72">
        <v>25634</v>
      </c>
      <c r="CM30" s="72">
        <v>26470</v>
      </c>
      <c r="CN30" s="72">
        <v>26865</v>
      </c>
      <c r="CO30" s="72">
        <v>29073</v>
      </c>
      <c r="CP30" s="72">
        <v>25501</v>
      </c>
      <c r="CQ30" s="72">
        <v>28280</v>
      </c>
      <c r="CR30" s="73">
        <v>27433</v>
      </c>
      <c r="CT30" s="74">
        <v>32.5</v>
      </c>
      <c r="CU30" s="76">
        <v>34.728042000000002</v>
      </c>
      <c r="CV30" s="74">
        <v>45.482148578322409</v>
      </c>
      <c r="CW30" s="76">
        <v>41.6</v>
      </c>
      <c r="CX30" s="76">
        <v>51.58</v>
      </c>
      <c r="CY30" s="75">
        <v>31.1</v>
      </c>
      <c r="CZ30" s="74">
        <v>40.916035932155999</v>
      </c>
      <c r="DA30" s="75">
        <v>37.19</v>
      </c>
      <c r="DB30" s="74">
        <v>30</v>
      </c>
      <c r="DC30" s="74">
        <v>41.36</v>
      </c>
      <c r="DD30" s="74">
        <v>40.53</v>
      </c>
      <c r="DE30" s="74">
        <v>37.19</v>
      </c>
      <c r="DF30" s="74">
        <v>49</v>
      </c>
      <c r="DG30" s="74">
        <v>54.1</v>
      </c>
      <c r="DH30" s="75">
        <v>40.519730465034179</v>
      </c>
      <c r="DJ30" s="72">
        <v>18630</v>
      </c>
      <c r="DK30" s="72">
        <v>18094.2</v>
      </c>
      <c r="DL30" s="72">
        <v>16322</v>
      </c>
      <c r="DM30" s="72">
        <v>16635</v>
      </c>
      <c r="DN30" s="72">
        <v>15300</v>
      </c>
      <c r="DO30" s="72">
        <v>15831</v>
      </c>
      <c r="DP30" s="72">
        <v>18990</v>
      </c>
      <c r="DQ30" s="3">
        <v>16395</v>
      </c>
      <c r="DR30" s="72">
        <v>18175</v>
      </c>
      <c r="DS30" s="72">
        <v>15816</v>
      </c>
      <c r="DT30" s="72">
        <v>17657</v>
      </c>
      <c r="DU30" s="72">
        <v>16551</v>
      </c>
      <c r="DV30" s="72">
        <v>17050</v>
      </c>
      <c r="DW30" s="72">
        <v>16710</v>
      </c>
      <c r="DX30" s="73">
        <v>17011.157142857144</v>
      </c>
    </row>
    <row r="31" spans="1:128" x14ac:dyDescent="0.25">
      <c r="A31" s="63" t="s">
        <v>45</v>
      </c>
      <c r="B31" s="72">
        <v>25327.120879120881</v>
      </c>
      <c r="C31" s="72">
        <v>23382.317448283338</v>
      </c>
      <c r="D31" s="72">
        <v>21278.511458599354</v>
      </c>
      <c r="E31" s="72">
        <v>20593.38762428048</v>
      </c>
      <c r="F31" s="72">
        <v>20651.530429023558</v>
      </c>
      <c r="G31" s="72">
        <v>20467.966863905327</v>
      </c>
      <c r="H31" s="72">
        <v>20136.215115930681</v>
      </c>
      <c r="I31" s="72">
        <v>21511.232349165599</v>
      </c>
      <c r="J31" s="72">
        <v>22341.435570798629</v>
      </c>
      <c r="K31" s="72">
        <v>20128.563335621708</v>
      </c>
      <c r="L31" s="72">
        <v>19097.748398395273</v>
      </c>
      <c r="M31" s="72">
        <v>21571.862773511086</v>
      </c>
      <c r="N31" s="72">
        <v>21661.910204081636</v>
      </c>
      <c r="O31" s="72">
        <v>21883.223651968667</v>
      </c>
      <c r="P31" s="73">
        <v>21430.930435906161</v>
      </c>
      <c r="R31" s="72">
        <v>0</v>
      </c>
      <c r="S31" s="72">
        <v>0</v>
      </c>
      <c r="T31" s="72" t="s">
        <v>59</v>
      </c>
      <c r="U31" s="72">
        <v>250</v>
      </c>
      <c r="V31" s="72">
        <v>0</v>
      </c>
      <c r="W31" s="72">
        <v>206</v>
      </c>
      <c r="X31" s="72">
        <v>0</v>
      </c>
      <c r="Y31" s="3">
        <v>81.7</v>
      </c>
      <c r="Z31" s="72">
        <v>89</v>
      </c>
      <c r="AA31" s="72">
        <v>115</v>
      </c>
      <c r="AB31" s="72">
        <v>0</v>
      </c>
      <c r="AC31" s="72">
        <v>0</v>
      </c>
      <c r="AD31" s="72">
        <v>0</v>
      </c>
      <c r="AE31" s="72">
        <v>325</v>
      </c>
      <c r="AF31" s="73">
        <v>177.78333333333333</v>
      </c>
      <c r="AH31" s="72">
        <v>18448.351648351651</v>
      </c>
      <c r="AI31" s="72">
        <v>15876.43111304348</v>
      </c>
      <c r="AJ31" s="72">
        <v>15904.184509427198</v>
      </c>
      <c r="AK31" s="72">
        <v>15794.829931972788</v>
      </c>
      <c r="AL31" s="72">
        <v>17716.794731064765</v>
      </c>
      <c r="AM31" s="72">
        <v>13230.938292476754</v>
      </c>
      <c r="AN31" s="72">
        <v>14566.760626794585</v>
      </c>
      <c r="AO31" s="72">
        <v>15197.368421052632</v>
      </c>
      <c r="AP31" s="72">
        <v>15071.435570798629</v>
      </c>
      <c r="AQ31" s="72">
        <v>14111.061750333185</v>
      </c>
      <c r="AR31" s="72">
        <v>13226.759204712813</v>
      </c>
      <c r="AS31" s="72">
        <v>15396.116504854368</v>
      </c>
      <c r="AT31" s="72">
        <v>17486.400000000001</v>
      </c>
      <c r="AU31" s="72">
        <v>18176.754151044453</v>
      </c>
      <c r="AV31" s="73">
        <v>15728.870461137663</v>
      </c>
      <c r="AX31" s="72">
        <v>6878.7692307692305</v>
      </c>
      <c r="AY31" s="72">
        <v>7505.8863352398594</v>
      </c>
      <c r="AZ31" s="72">
        <v>5374.3269491721576</v>
      </c>
      <c r="BA31" s="72">
        <v>4798.5576923076924</v>
      </c>
      <c r="BB31" s="72">
        <v>2934.7356979587921</v>
      </c>
      <c r="BC31" s="72">
        <v>7237.028571428571</v>
      </c>
      <c r="BD31" s="72">
        <v>5569.4544891360947</v>
      </c>
      <c r="BE31" s="72">
        <v>6313.8639281129654</v>
      </c>
      <c r="BF31" s="72">
        <v>7270</v>
      </c>
      <c r="BG31" s="72">
        <v>6017.5015852885226</v>
      </c>
      <c r="BH31" s="72">
        <v>5870.9891936824597</v>
      </c>
      <c r="BI31" s="72">
        <v>6175.7462686567169</v>
      </c>
      <c r="BJ31" s="72">
        <v>4175.5102040816328</v>
      </c>
      <c r="BK31" s="72">
        <v>3706.4695009242141</v>
      </c>
      <c r="BL31" s="73">
        <v>5702.0599747684928</v>
      </c>
      <c r="BN31" s="74">
        <v>18.2</v>
      </c>
      <c r="BO31" s="76">
        <v>20.906461763141905</v>
      </c>
      <c r="BP31" s="74">
        <v>21.329480917360005</v>
      </c>
      <c r="BQ31" s="76">
        <v>22.05</v>
      </c>
      <c r="BR31" s="76">
        <v>18.22</v>
      </c>
      <c r="BS31" s="75">
        <v>23.66</v>
      </c>
      <c r="BT31" s="74">
        <v>24.194809610017902</v>
      </c>
      <c r="BU31" s="75">
        <v>21.28</v>
      </c>
      <c r="BV31" s="74">
        <v>20.41</v>
      </c>
      <c r="BW31" s="74">
        <v>22.51</v>
      </c>
      <c r="BX31" s="74">
        <v>24.373317379599161</v>
      </c>
      <c r="BY31" s="74">
        <v>22.66</v>
      </c>
      <c r="BZ31" s="74">
        <v>17.5</v>
      </c>
      <c r="CA31" s="74">
        <v>18.670000000000002</v>
      </c>
      <c r="CB31" s="75">
        <v>21.140290690722786</v>
      </c>
      <c r="CD31" s="72">
        <v>27980</v>
      </c>
      <c r="CE31" s="72">
        <v>27660</v>
      </c>
      <c r="CF31" s="72">
        <v>28269</v>
      </c>
      <c r="CG31" s="72">
        <v>29023</v>
      </c>
      <c r="CH31" s="72">
        <v>26900</v>
      </c>
      <c r="CI31" s="72">
        <v>26087</v>
      </c>
      <c r="CJ31" s="72">
        <v>29370</v>
      </c>
      <c r="CK31" s="3">
        <v>26950</v>
      </c>
      <c r="CL31" s="72">
        <v>25634</v>
      </c>
      <c r="CM31" s="72">
        <v>26470</v>
      </c>
      <c r="CN31" s="72">
        <v>26865</v>
      </c>
      <c r="CO31" s="72">
        <v>29073</v>
      </c>
      <c r="CP31" s="72">
        <v>25501</v>
      </c>
      <c r="CQ31" s="72">
        <v>28280</v>
      </c>
      <c r="CR31" s="73">
        <v>27433</v>
      </c>
      <c r="CT31" s="74">
        <v>32.5</v>
      </c>
      <c r="CU31" s="76">
        <v>28.928016</v>
      </c>
      <c r="CV31" s="74">
        <v>36.444377473196006</v>
      </c>
      <c r="CW31" s="76">
        <v>41.6</v>
      </c>
      <c r="CX31" s="76">
        <v>62.561</v>
      </c>
      <c r="CY31" s="75">
        <v>26.25</v>
      </c>
      <c r="CZ31" s="74">
        <v>40.916035932155999</v>
      </c>
      <c r="DA31" s="75">
        <v>31.16</v>
      </c>
      <c r="DB31" s="74">
        <v>30</v>
      </c>
      <c r="DC31" s="74">
        <v>31.54</v>
      </c>
      <c r="DD31" s="74">
        <v>36.090000000000003</v>
      </c>
      <c r="DE31" s="74">
        <v>32.159999999999997</v>
      </c>
      <c r="DF31" s="74">
        <v>49</v>
      </c>
      <c r="DG31" s="74">
        <v>54.1</v>
      </c>
      <c r="DH31" s="75">
        <v>38.089244957525146</v>
      </c>
      <c r="DJ31" s="72">
        <v>18630</v>
      </c>
      <c r="DK31" s="72">
        <v>18094.2</v>
      </c>
      <c r="DL31" s="72">
        <v>16322</v>
      </c>
      <c r="DM31" s="72">
        <v>16635</v>
      </c>
      <c r="DN31" s="72">
        <v>15300</v>
      </c>
      <c r="DO31" s="72">
        <v>15831</v>
      </c>
      <c r="DP31" s="72">
        <v>18990</v>
      </c>
      <c r="DQ31" s="3">
        <v>16395</v>
      </c>
      <c r="DR31" s="72">
        <v>18175</v>
      </c>
      <c r="DS31" s="72">
        <v>15816</v>
      </c>
      <c r="DT31" s="72">
        <v>17657</v>
      </c>
      <c r="DU31" s="72">
        <v>16551</v>
      </c>
      <c r="DV31" s="72">
        <v>17050</v>
      </c>
      <c r="DW31" s="72">
        <v>16710</v>
      </c>
      <c r="DX31" s="73">
        <v>17011.157142857144</v>
      </c>
    </row>
    <row r="32" spans="1:128" x14ac:dyDescent="0.25">
      <c r="A32" s="63" t="s">
        <v>44</v>
      </c>
      <c r="B32" s="72">
        <v>24533.007303906001</v>
      </c>
      <c r="C32" s="72">
        <v>25489.97587322857</v>
      </c>
      <c r="D32" s="72">
        <v>24706.297763087594</v>
      </c>
      <c r="E32" s="72">
        <v>22468.572913007843</v>
      </c>
      <c r="F32" s="72">
        <v>21667.672293106421</v>
      </c>
      <c r="G32" s="72">
        <v>21582.670606354892</v>
      </c>
      <c r="H32" s="72">
        <v>24618.586862264005</v>
      </c>
      <c r="I32" s="72">
        <v>23613.077931485743</v>
      </c>
      <c r="J32" s="72">
        <v>24897.965616045847</v>
      </c>
      <c r="K32" s="72">
        <v>22606.81989069136</v>
      </c>
      <c r="L32" s="72">
        <v>20303.324440856159</v>
      </c>
      <c r="M32" s="72">
        <v>22916.084996169848</v>
      </c>
      <c r="N32" s="72">
        <v>23301.260204081635</v>
      </c>
      <c r="O32" s="72">
        <v>22825.342740360833</v>
      </c>
      <c r="P32" s="73">
        <v>23252.189959617626</v>
      </c>
      <c r="R32" s="72">
        <v>0</v>
      </c>
      <c r="S32" s="72">
        <v>0</v>
      </c>
      <c r="T32" s="72" t="s">
        <v>59</v>
      </c>
      <c r="U32" s="72">
        <v>250</v>
      </c>
      <c r="V32" s="72">
        <v>0</v>
      </c>
      <c r="W32" s="72">
        <v>211</v>
      </c>
      <c r="X32" s="72">
        <v>0</v>
      </c>
      <c r="Y32" s="3">
        <v>89.7</v>
      </c>
      <c r="Z32" s="72">
        <v>100</v>
      </c>
      <c r="AA32" s="72">
        <v>129</v>
      </c>
      <c r="AB32" s="72">
        <v>0</v>
      </c>
      <c r="AC32" s="72">
        <v>0</v>
      </c>
      <c r="AD32" s="72">
        <v>0</v>
      </c>
      <c r="AE32" s="72">
        <v>325</v>
      </c>
      <c r="AF32" s="73">
        <v>184.11666666666667</v>
      </c>
      <c r="AH32" s="72">
        <v>17859.574468085106</v>
      </c>
      <c r="AI32" s="72">
        <v>19237.668299999994</v>
      </c>
      <c r="AJ32" s="72">
        <v>19913.403846428213</v>
      </c>
      <c r="AK32" s="72">
        <v>17670.015220700152</v>
      </c>
      <c r="AL32" s="72">
        <v>18734.764944863611</v>
      </c>
      <c r="AM32" s="72">
        <v>15474.246169055858</v>
      </c>
      <c r="AN32" s="72">
        <v>19049.132373127912</v>
      </c>
      <c r="AO32" s="72">
        <v>18322.946175637397</v>
      </c>
      <c r="AP32" s="72">
        <v>17627.965616045847</v>
      </c>
      <c r="AQ32" s="72">
        <v>18018.03845935674</v>
      </c>
      <c r="AR32" s="72">
        <v>15075.493204734767</v>
      </c>
      <c r="AS32" s="72">
        <v>17575.617128463477</v>
      </c>
      <c r="AT32" s="72">
        <v>19125.75</v>
      </c>
      <c r="AU32" s="72">
        <v>19118.87323943662</v>
      </c>
      <c r="AV32" s="73">
        <v>18057.392081852548</v>
      </c>
      <c r="AX32" s="72">
        <v>6673.4328358208959</v>
      </c>
      <c r="AY32" s="72">
        <v>6252.3075732285743</v>
      </c>
      <c r="AZ32" s="72">
        <v>4792.89391665938</v>
      </c>
      <c r="BA32" s="72">
        <v>4798.5576923076924</v>
      </c>
      <c r="BB32" s="72">
        <v>2932.9073482428116</v>
      </c>
      <c r="BC32" s="72">
        <v>6108.4244372990352</v>
      </c>
      <c r="BD32" s="72">
        <v>5569.4544891360947</v>
      </c>
      <c r="BE32" s="72">
        <v>5290.131755848347</v>
      </c>
      <c r="BF32" s="72">
        <v>7270</v>
      </c>
      <c r="BG32" s="72">
        <v>4588.7814313346225</v>
      </c>
      <c r="BH32" s="72">
        <v>5227.8312361213912</v>
      </c>
      <c r="BI32" s="72">
        <v>5340.467867706373</v>
      </c>
      <c r="BJ32" s="72">
        <v>4175.5102040816328</v>
      </c>
      <c r="BK32" s="72">
        <v>3706.4695009242141</v>
      </c>
      <c r="BL32" s="73">
        <v>5194.797877765076</v>
      </c>
      <c r="BN32" s="74">
        <v>18.8</v>
      </c>
      <c r="BO32" s="76">
        <v>17.253650225375811</v>
      </c>
      <c r="BP32" s="74">
        <v>17.035158962080004</v>
      </c>
      <c r="BQ32" s="76">
        <v>19.71</v>
      </c>
      <c r="BR32" s="76">
        <v>17.23</v>
      </c>
      <c r="BS32" s="75">
        <v>20.23</v>
      </c>
      <c r="BT32" s="74">
        <v>18.501630053092466</v>
      </c>
      <c r="BU32" s="75">
        <v>17.649999999999999</v>
      </c>
      <c r="BV32" s="74">
        <v>17.45</v>
      </c>
      <c r="BW32" s="74">
        <v>17.629000000000001</v>
      </c>
      <c r="BX32" s="74">
        <v>21.384374999999999</v>
      </c>
      <c r="BY32" s="74">
        <v>19.850000000000001</v>
      </c>
      <c r="BZ32" s="74">
        <v>16</v>
      </c>
      <c r="CA32" s="74">
        <v>17.75</v>
      </c>
      <c r="CB32" s="75">
        <v>18.319558160039161</v>
      </c>
      <c r="CD32" s="72">
        <v>27980</v>
      </c>
      <c r="CE32" s="72">
        <v>27660</v>
      </c>
      <c r="CF32" s="72">
        <v>28269</v>
      </c>
      <c r="CG32" s="72">
        <v>29023</v>
      </c>
      <c r="CH32" s="72">
        <v>26900</v>
      </c>
      <c r="CI32" s="72">
        <v>26087</v>
      </c>
      <c r="CJ32" s="72">
        <v>29370</v>
      </c>
      <c r="CK32" s="3">
        <v>26950</v>
      </c>
      <c r="CL32" s="72">
        <v>25634</v>
      </c>
      <c r="CM32" s="72">
        <v>26470</v>
      </c>
      <c r="CN32" s="72">
        <v>26865</v>
      </c>
      <c r="CO32" s="72">
        <v>29073</v>
      </c>
      <c r="CP32" s="72">
        <v>25501</v>
      </c>
      <c r="CQ32" s="72">
        <v>28280</v>
      </c>
      <c r="CR32" s="73">
        <v>27433</v>
      </c>
      <c r="CT32" s="74">
        <v>33.5</v>
      </c>
      <c r="CU32" s="76">
        <v>34.728042000000002</v>
      </c>
      <c r="CV32" s="74">
        <v>40.865498674862408</v>
      </c>
      <c r="CW32" s="76">
        <v>41.6</v>
      </c>
      <c r="CX32" s="76">
        <v>62.6</v>
      </c>
      <c r="CY32" s="75">
        <v>31.1</v>
      </c>
      <c r="CZ32" s="74">
        <v>40.916035932155999</v>
      </c>
      <c r="DA32" s="75">
        <v>37.19</v>
      </c>
      <c r="DB32" s="74">
        <v>30</v>
      </c>
      <c r="DC32" s="74">
        <v>41.36</v>
      </c>
      <c r="DD32" s="74">
        <v>40.53</v>
      </c>
      <c r="DE32" s="74">
        <v>37.19</v>
      </c>
      <c r="DF32" s="74">
        <v>49</v>
      </c>
      <c r="DG32" s="74">
        <v>54.1</v>
      </c>
      <c r="DH32" s="75">
        <v>41.048541186215608</v>
      </c>
      <c r="DJ32" s="72">
        <v>18630</v>
      </c>
      <c r="DK32" s="72">
        <v>18094.2</v>
      </c>
      <c r="DL32" s="72">
        <v>16322</v>
      </c>
      <c r="DM32" s="72">
        <v>16635</v>
      </c>
      <c r="DN32" s="72">
        <v>15300</v>
      </c>
      <c r="DO32" s="72">
        <v>15831</v>
      </c>
      <c r="DP32" s="72">
        <v>18990</v>
      </c>
      <c r="DQ32" s="3">
        <v>16395</v>
      </c>
      <c r="DR32" s="72">
        <v>18175</v>
      </c>
      <c r="DS32" s="72">
        <v>15816</v>
      </c>
      <c r="DT32" s="72">
        <v>17657</v>
      </c>
      <c r="DU32" s="72">
        <v>16551</v>
      </c>
      <c r="DV32" s="72">
        <v>17050</v>
      </c>
      <c r="DW32" s="72">
        <v>16710</v>
      </c>
      <c r="DX32" s="73">
        <v>17011.157142857144</v>
      </c>
    </row>
    <row r="33" spans="1:128" x14ac:dyDescent="0.25">
      <c r="A33" s="63" t="s">
        <v>42</v>
      </c>
      <c r="B33" s="72">
        <v>22187.899159663866</v>
      </c>
      <c r="C33" s="72">
        <v>19552.124018784056</v>
      </c>
      <c r="D33" s="72">
        <v>19341.577828297835</v>
      </c>
      <c r="E33" s="72">
        <v>18397.776747364311</v>
      </c>
      <c r="F33" s="72">
        <v>32515.518682383219</v>
      </c>
      <c r="G33" s="72">
        <v>18261.312287041579</v>
      </c>
      <c r="H33" s="72">
        <v>22851.568599763457</v>
      </c>
      <c r="I33" s="72">
        <v>18304.443594773416</v>
      </c>
      <c r="J33" s="72">
        <v>19499.104405179452</v>
      </c>
      <c r="K33" s="72">
        <v>18117.398075586974</v>
      </c>
      <c r="L33" s="72">
        <v>18308.567846629987</v>
      </c>
      <c r="M33" s="72">
        <v>18933.398663591212</v>
      </c>
      <c r="N33" s="72">
        <v>42427.010204081635</v>
      </c>
      <c r="O33" s="72">
        <v>19259.173442262436</v>
      </c>
      <c r="P33" s="73">
        <v>21996.919539671675</v>
      </c>
      <c r="R33" s="72">
        <v>0</v>
      </c>
      <c r="S33" s="72">
        <v>0</v>
      </c>
      <c r="T33" s="72" t="s">
        <v>59</v>
      </c>
      <c r="U33" s="72">
        <v>250</v>
      </c>
      <c r="V33" s="72">
        <v>0</v>
      </c>
      <c r="W33" s="72">
        <v>197</v>
      </c>
      <c r="X33" s="72">
        <v>0</v>
      </c>
      <c r="Y33" s="3">
        <v>69.599999999999994</v>
      </c>
      <c r="Z33" s="72">
        <v>78</v>
      </c>
      <c r="AA33" s="72">
        <v>103</v>
      </c>
      <c r="AB33" s="72">
        <v>0</v>
      </c>
      <c r="AC33" s="72">
        <v>0</v>
      </c>
      <c r="AD33" s="72">
        <v>0</v>
      </c>
      <c r="AE33" s="72">
        <v>325</v>
      </c>
      <c r="AF33" s="73">
        <v>170.43333333333334</v>
      </c>
      <c r="AH33" s="72">
        <v>15800.470588235294</v>
      </c>
      <c r="AI33" s="72">
        <v>15799.848991304349</v>
      </c>
      <c r="AJ33" s="72">
        <v>16757.61868320288</v>
      </c>
      <c r="AK33" s="72">
        <v>13599.219055056619</v>
      </c>
      <c r="AL33" s="72">
        <v>25238.467552775608</v>
      </c>
      <c r="AM33" s="72">
        <v>14499.490504863363</v>
      </c>
      <c r="AN33" s="72">
        <v>18091.043566389613</v>
      </c>
      <c r="AO33" s="72">
        <v>15197.368421052632</v>
      </c>
      <c r="AP33" s="72">
        <v>16511.433172302739</v>
      </c>
      <c r="AQ33" s="72">
        <v>15021.280620448311</v>
      </c>
      <c r="AR33" s="72">
        <v>14936.229791560752</v>
      </c>
      <c r="AS33" s="72">
        <v>15693.927125506072</v>
      </c>
      <c r="AT33" s="72">
        <v>38251.5</v>
      </c>
      <c r="AU33" s="72">
        <v>15552.703941338221</v>
      </c>
      <c r="AV33" s="73">
        <v>17925.043001002607</v>
      </c>
      <c r="AX33" s="72">
        <v>6387.4285714285716</v>
      </c>
      <c r="AY33" s="72">
        <v>3752.2750274797086</v>
      </c>
      <c r="AZ33" s="72">
        <v>2583.9591450949538</v>
      </c>
      <c r="BA33" s="72">
        <v>4798.5576923076924</v>
      </c>
      <c r="BB33" s="72">
        <v>7277.0511296076102</v>
      </c>
      <c r="BC33" s="72">
        <v>3761.8217821782177</v>
      </c>
      <c r="BD33" s="72">
        <v>4760.5250333738459</v>
      </c>
      <c r="BE33" s="72">
        <v>3107.0751737207834</v>
      </c>
      <c r="BF33" s="72">
        <v>2987.6712328767121</v>
      </c>
      <c r="BG33" s="72">
        <v>3096.1174551386625</v>
      </c>
      <c r="BH33" s="72">
        <v>3372.3380550692345</v>
      </c>
      <c r="BI33" s="72">
        <v>3239.4715380851408</v>
      </c>
      <c r="BJ33" s="72">
        <v>4175.5102040816328</v>
      </c>
      <c r="BK33" s="72">
        <v>3706.4695009242141</v>
      </c>
      <c r="BL33" s="73">
        <v>4071.8765386690707</v>
      </c>
      <c r="BN33" s="74">
        <v>21.25</v>
      </c>
      <c r="BO33" s="76">
        <v>21.007795718976585</v>
      </c>
      <c r="BP33" s="74">
        <v>20.243210351840006</v>
      </c>
      <c r="BQ33" s="76">
        <v>25.61</v>
      </c>
      <c r="BR33" s="76">
        <v>12.79</v>
      </c>
      <c r="BS33" s="75">
        <v>21.59</v>
      </c>
      <c r="BT33" s="74">
        <v>19.481463228289357</v>
      </c>
      <c r="BU33" s="75">
        <v>21.28</v>
      </c>
      <c r="BV33" s="74">
        <v>18.63</v>
      </c>
      <c r="BW33" s="74">
        <v>21.146000000000001</v>
      </c>
      <c r="BX33" s="74">
        <v>21.583760058522312</v>
      </c>
      <c r="BY33" s="74">
        <v>22.23</v>
      </c>
      <c r="BZ33" s="74">
        <v>8</v>
      </c>
      <c r="CA33" s="74">
        <v>21.82</v>
      </c>
      <c r="CB33" s="75">
        <v>19.761587811259158</v>
      </c>
      <c r="CD33" s="72">
        <v>27980</v>
      </c>
      <c r="CE33" s="72">
        <v>27660</v>
      </c>
      <c r="CF33" s="72">
        <v>28269</v>
      </c>
      <c r="CG33" s="72">
        <v>29023</v>
      </c>
      <c r="CH33" s="72">
        <v>26900</v>
      </c>
      <c r="CI33" s="72">
        <v>26087</v>
      </c>
      <c r="CJ33" s="72">
        <v>29370</v>
      </c>
      <c r="CK33" s="3">
        <v>26950</v>
      </c>
      <c r="CL33" s="72">
        <v>25634</v>
      </c>
      <c r="CM33" s="72">
        <v>26470</v>
      </c>
      <c r="CN33" s="72">
        <v>26865</v>
      </c>
      <c r="CO33" s="72">
        <v>29073</v>
      </c>
      <c r="CP33" s="72">
        <v>25501</v>
      </c>
      <c r="CQ33" s="72">
        <v>28280</v>
      </c>
      <c r="CR33" s="73">
        <v>27433</v>
      </c>
      <c r="CT33" s="74">
        <v>35</v>
      </c>
      <c r="CU33" s="76">
        <v>57.866334000000009</v>
      </c>
      <c r="CV33" s="74">
        <v>75.799960061985615</v>
      </c>
      <c r="CW33" s="76">
        <v>41.6</v>
      </c>
      <c r="CX33" s="76">
        <v>25.23</v>
      </c>
      <c r="CY33" s="75">
        <v>50.5</v>
      </c>
      <c r="CZ33" s="74">
        <v>47.868669611532006</v>
      </c>
      <c r="DA33" s="75">
        <v>63.32</v>
      </c>
      <c r="DB33" s="74">
        <v>73</v>
      </c>
      <c r="DC33" s="74">
        <v>61.3</v>
      </c>
      <c r="DD33" s="74">
        <v>62.83</v>
      </c>
      <c r="DE33" s="74">
        <v>61.31</v>
      </c>
      <c r="DF33" s="74">
        <v>49</v>
      </c>
      <c r="DG33" s="74">
        <v>54.1</v>
      </c>
      <c r="DH33" s="75">
        <v>54.194640262394117</v>
      </c>
      <c r="DJ33" s="72">
        <v>18630</v>
      </c>
      <c r="DK33" s="72">
        <v>18094.2</v>
      </c>
      <c r="DL33" s="72">
        <v>16322</v>
      </c>
      <c r="DM33" s="72">
        <v>16635</v>
      </c>
      <c r="DN33" s="72">
        <v>15300</v>
      </c>
      <c r="DO33" s="72">
        <v>15831</v>
      </c>
      <c r="DP33" s="72">
        <v>18990</v>
      </c>
      <c r="DQ33" s="3">
        <v>16395</v>
      </c>
      <c r="DR33" s="72">
        <v>18175</v>
      </c>
      <c r="DS33" s="72">
        <v>15816</v>
      </c>
      <c r="DT33" s="72">
        <v>17657</v>
      </c>
      <c r="DU33" s="72">
        <v>16551</v>
      </c>
      <c r="DV33" s="72">
        <v>17050</v>
      </c>
      <c r="DW33" s="72">
        <v>16710</v>
      </c>
      <c r="DX33" s="73">
        <v>17011.157142857144</v>
      </c>
    </row>
    <row r="34" spans="1:128" x14ac:dyDescent="0.25">
      <c r="A34" s="63" t="s">
        <v>49</v>
      </c>
      <c r="B34" s="72">
        <v>28762.906520031422</v>
      </c>
      <c r="C34" s="72">
        <v>28662.150947141614</v>
      </c>
      <c r="D34" s="72">
        <v>24707.572129989127</v>
      </c>
      <c r="E34" s="72">
        <v>23071.170493986603</v>
      </c>
      <c r="F34" s="72">
        <v>23630.52949940184</v>
      </c>
      <c r="G34" s="72">
        <v>25023.469754519578</v>
      </c>
      <c r="H34" s="72">
        <v>26185.941347314394</v>
      </c>
      <c r="I34" s="72">
        <v>25810.436324376264</v>
      </c>
      <c r="J34" s="72">
        <v>28811.176470588238</v>
      </c>
      <c r="K34" s="72">
        <v>22606.81989069136</v>
      </c>
      <c r="L34" s="72">
        <v>24498.521556213949</v>
      </c>
      <c r="M34" s="72">
        <v>26421.796319975227</v>
      </c>
      <c r="N34" s="72">
        <v>27714.894819466252</v>
      </c>
      <c r="O34" s="72">
        <v>29069.698200475781</v>
      </c>
      <c r="P34" s="73">
        <v>26069.791733869402</v>
      </c>
      <c r="R34" s="72">
        <v>0</v>
      </c>
      <c r="S34" s="72">
        <v>0</v>
      </c>
      <c r="T34" s="72" t="s">
        <v>59</v>
      </c>
      <c r="U34" s="72">
        <v>250</v>
      </c>
      <c r="V34" s="72">
        <v>0</v>
      </c>
      <c r="W34" s="72">
        <v>225</v>
      </c>
      <c r="X34" s="72">
        <v>0</v>
      </c>
      <c r="Y34" s="3">
        <v>98.1</v>
      </c>
      <c r="Z34" s="72">
        <v>115</v>
      </c>
      <c r="AA34" s="72">
        <v>129</v>
      </c>
      <c r="AB34" s="72">
        <v>0</v>
      </c>
      <c r="AC34" s="72">
        <v>0</v>
      </c>
      <c r="AD34" s="72">
        <v>0</v>
      </c>
      <c r="AE34" s="72">
        <v>325</v>
      </c>
      <c r="AF34" s="73">
        <v>190.35</v>
      </c>
      <c r="AH34" s="72">
        <v>22089.473684210527</v>
      </c>
      <c r="AI34" s="72">
        <v>22409.843373913041</v>
      </c>
      <c r="AJ34" s="72">
        <v>19913.403846428213</v>
      </c>
      <c r="AK34" s="72">
        <v>18272.612801678912</v>
      </c>
      <c r="AL34" s="72">
        <v>21708.137188971083</v>
      </c>
      <c r="AM34" s="72">
        <v>18915.045317220542</v>
      </c>
      <c r="AN34" s="72">
        <v>20616.486858178298</v>
      </c>
      <c r="AO34" s="72">
        <v>20520.304568527918</v>
      </c>
      <c r="AP34" s="72">
        <v>21541.176470588238</v>
      </c>
      <c r="AQ34" s="72">
        <v>18018.03845935674</v>
      </c>
      <c r="AR34" s="72">
        <v>19270.690320092559</v>
      </c>
      <c r="AS34" s="72">
        <v>21221.167883211678</v>
      </c>
      <c r="AT34" s="72">
        <v>23539.384615384617</v>
      </c>
      <c r="AU34" s="72">
        <v>25363.228699551568</v>
      </c>
      <c r="AV34" s="73">
        <v>20957.071006236711</v>
      </c>
      <c r="AX34" s="72">
        <v>6673.4328358208959</v>
      </c>
      <c r="AY34" s="72">
        <v>6252.3075732285743</v>
      </c>
      <c r="AZ34" s="72">
        <v>4794.1682835609126</v>
      </c>
      <c r="BA34" s="72">
        <v>4798.5576923076924</v>
      </c>
      <c r="BB34" s="72">
        <v>1922.3923104307582</v>
      </c>
      <c r="BC34" s="72">
        <v>6108.4244372990352</v>
      </c>
      <c r="BD34" s="72">
        <v>5569.4544891360947</v>
      </c>
      <c r="BE34" s="72">
        <v>5290.131755848347</v>
      </c>
      <c r="BF34" s="72">
        <v>7270</v>
      </c>
      <c r="BG34" s="72">
        <v>4588.7814313346225</v>
      </c>
      <c r="BH34" s="72">
        <v>5227.8312361213912</v>
      </c>
      <c r="BI34" s="72">
        <v>5200.6284367635508</v>
      </c>
      <c r="BJ34" s="72">
        <v>4175.5102040816328</v>
      </c>
      <c r="BK34" s="72">
        <v>3706.4695009242141</v>
      </c>
      <c r="BL34" s="73">
        <v>5112.7207276326944</v>
      </c>
      <c r="BN34" s="74">
        <v>15.2</v>
      </c>
      <c r="BO34" s="76">
        <v>14.811348498150728</v>
      </c>
      <c r="BP34" s="74">
        <v>17.035158962080004</v>
      </c>
      <c r="BQ34" s="76">
        <v>19.059999999999999</v>
      </c>
      <c r="BR34" s="76">
        <v>14.87</v>
      </c>
      <c r="BS34" s="75">
        <v>16.55</v>
      </c>
      <c r="BT34" s="74">
        <v>17.095056127867466</v>
      </c>
      <c r="BU34" s="75">
        <v>15.76</v>
      </c>
      <c r="BV34" s="74">
        <v>14.28</v>
      </c>
      <c r="BW34" s="74">
        <v>17.629000000000001</v>
      </c>
      <c r="BX34" s="74">
        <v>16.729032258064514</v>
      </c>
      <c r="BY34" s="74">
        <v>16.440000000000001</v>
      </c>
      <c r="BZ34" s="74">
        <v>13</v>
      </c>
      <c r="CA34" s="74">
        <v>13.38</v>
      </c>
      <c r="CB34" s="75">
        <v>15.84568541758305</v>
      </c>
      <c r="CD34" s="72">
        <v>27980</v>
      </c>
      <c r="CE34" s="72">
        <v>27660</v>
      </c>
      <c r="CF34" s="72">
        <v>28269</v>
      </c>
      <c r="CG34" s="72">
        <v>29023</v>
      </c>
      <c r="CH34" s="72">
        <v>26900</v>
      </c>
      <c r="CI34" s="72">
        <v>26087</v>
      </c>
      <c r="CJ34" s="72">
        <v>29370</v>
      </c>
      <c r="CK34" s="3">
        <v>26950</v>
      </c>
      <c r="CL34" s="72">
        <v>25634</v>
      </c>
      <c r="CM34" s="72">
        <v>26470</v>
      </c>
      <c r="CN34" s="72">
        <v>26865</v>
      </c>
      <c r="CO34" s="72">
        <v>29073</v>
      </c>
      <c r="CP34" s="72">
        <v>25501</v>
      </c>
      <c r="CQ34" s="72">
        <v>28280</v>
      </c>
      <c r="CR34" s="73">
        <v>27433</v>
      </c>
      <c r="CT34" s="74">
        <v>33.5</v>
      </c>
      <c r="CU34" s="76">
        <v>34.728042000000002</v>
      </c>
      <c r="CV34" s="74">
        <v>40.854635969207202</v>
      </c>
      <c r="CW34" s="76">
        <v>41.6</v>
      </c>
      <c r="CX34" s="76">
        <v>95.506</v>
      </c>
      <c r="CY34" s="75">
        <v>31.1</v>
      </c>
      <c r="CZ34" s="74">
        <v>40.916035932155999</v>
      </c>
      <c r="DA34" s="75">
        <v>37.19</v>
      </c>
      <c r="DB34" s="74">
        <v>30</v>
      </c>
      <c r="DC34" s="74">
        <v>41.36</v>
      </c>
      <c r="DD34" s="74">
        <v>40.53</v>
      </c>
      <c r="DE34" s="74">
        <v>38.19</v>
      </c>
      <c r="DF34" s="74">
        <v>49</v>
      </c>
      <c r="DG34" s="74">
        <v>54.1</v>
      </c>
      <c r="DH34" s="75">
        <v>43.469622421525948</v>
      </c>
      <c r="DJ34" s="72">
        <v>18630</v>
      </c>
      <c r="DK34" s="72">
        <v>18094.2</v>
      </c>
      <c r="DL34" s="72">
        <v>16322</v>
      </c>
      <c r="DM34" s="72">
        <v>16635</v>
      </c>
      <c r="DN34" s="72">
        <v>15300</v>
      </c>
      <c r="DO34" s="72">
        <v>15831</v>
      </c>
      <c r="DP34" s="72">
        <v>18990</v>
      </c>
      <c r="DQ34" s="3">
        <v>16395</v>
      </c>
      <c r="DR34" s="72">
        <v>18175</v>
      </c>
      <c r="DS34" s="72">
        <v>15816</v>
      </c>
      <c r="DT34" s="72">
        <v>17657</v>
      </c>
      <c r="DU34" s="72">
        <v>16551</v>
      </c>
      <c r="DV34" s="72">
        <v>17050</v>
      </c>
      <c r="DW34" s="72">
        <v>16710</v>
      </c>
      <c r="DX34" s="73">
        <v>17011.157142857144</v>
      </c>
    </row>
    <row r="35" spans="1:128" x14ac:dyDescent="0.25">
      <c r="A35" s="63" t="s">
        <v>43</v>
      </c>
      <c r="B35" s="72">
        <v>23891.894374282434</v>
      </c>
      <c r="C35" s="72">
        <v>22396.77611235901</v>
      </c>
      <c r="D35" s="72">
        <v>21421.180178387389</v>
      </c>
      <c r="E35" s="72">
        <v>26417.179666236927</v>
      </c>
      <c r="F35" s="72">
        <v>32374.665246703709</v>
      </c>
      <c r="G35" s="72">
        <v>20930.583528208124</v>
      </c>
      <c r="H35" s="72">
        <v>25344.143974316394</v>
      </c>
      <c r="I35" s="72">
        <v>22257.602899604906</v>
      </c>
      <c r="J35" s="72">
        <v>24143.724629731212</v>
      </c>
      <c r="K35" s="72">
        <v>20808.972413308788</v>
      </c>
      <c r="L35" s="72">
        <v>20869.809444353836</v>
      </c>
      <c r="M35" s="72">
        <v>22680.229299117906</v>
      </c>
      <c r="N35" s="72">
        <v>27714.894819466252</v>
      </c>
      <c r="O35" s="72">
        <v>22580.774284016537</v>
      </c>
      <c r="P35" s="73">
        <v>23845.173633578095</v>
      </c>
      <c r="R35" s="72">
        <v>0</v>
      </c>
      <c r="S35" s="72">
        <v>0</v>
      </c>
      <c r="T35" s="72" t="s">
        <v>59</v>
      </c>
      <c r="U35" s="72">
        <v>250</v>
      </c>
      <c r="V35" s="72">
        <v>0</v>
      </c>
      <c r="W35" s="72">
        <v>208</v>
      </c>
      <c r="X35" s="72">
        <v>0</v>
      </c>
      <c r="Y35" s="3">
        <v>84.6</v>
      </c>
      <c r="Z35" s="72">
        <v>97</v>
      </c>
      <c r="AA35" s="72">
        <v>119</v>
      </c>
      <c r="AB35" s="72">
        <v>0</v>
      </c>
      <c r="AC35" s="72">
        <v>0</v>
      </c>
      <c r="AD35" s="72">
        <v>0</v>
      </c>
      <c r="AE35" s="72">
        <v>325</v>
      </c>
      <c r="AF35" s="73">
        <v>180.6</v>
      </c>
      <c r="AH35" s="72">
        <v>17218.461538461539</v>
      </c>
      <c r="AI35" s="72">
        <v>16144.468539130434</v>
      </c>
      <c r="AJ35" s="72">
        <v>17114.72135613743</v>
      </c>
      <c r="AK35" s="72">
        <v>21618.621973929236</v>
      </c>
      <c r="AL35" s="72">
        <v>28515.901060070672</v>
      </c>
      <c r="AM35" s="72">
        <v>14822.15909090909</v>
      </c>
      <c r="AN35" s="72">
        <v>19774.689485180297</v>
      </c>
      <c r="AO35" s="72">
        <v>16967.47114375656</v>
      </c>
      <c r="AP35" s="72">
        <v>16873.724629731212</v>
      </c>
      <c r="AQ35" s="72">
        <v>16220.190981974163</v>
      </c>
      <c r="AR35" s="72">
        <v>15641.978208232444</v>
      </c>
      <c r="AS35" s="72">
        <v>17339.761431411531</v>
      </c>
      <c r="AT35" s="72">
        <v>23539.384615384617</v>
      </c>
      <c r="AU35" s="72">
        <v>18874.304783092324</v>
      </c>
      <c r="AV35" s="73">
        <v>18618.988488385821</v>
      </c>
      <c r="AX35" s="72">
        <v>6673.4328358208959</v>
      </c>
      <c r="AY35" s="72">
        <v>6252.3075732285743</v>
      </c>
      <c r="AZ35" s="72">
        <v>4306.4588222499597</v>
      </c>
      <c r="BA35" s="72">
        <v>4798.5576923076924</v>
      </c>
      <c r="BB35" s="72">
        <v>3858.7641866330391</v>
      </c>
      <c r="BC35" s="72">
        <v>6108.4244372990352</v>
      </c>
      <c r="BD35" s="72">
        <v>5569.4544891360947</v>
      </c>
      <c r="BE35" s="72">
        <v>5290.131755848347</v>
      </c>
      <c r="BF35" s="72">
        <v>7270</v>
      </c>
      <c r="BG35" s="72">
        <v>4588.7814313346225</v>
      </c>
      <c r="BH35" s="72">
        <v>5227.8312361213912</v>
      </c>
      <c r="BI35" s="72">
        <v>5340.467867706373</v>
      </c>
      <c r="BJ35" s="72">
        <v>4175.5102040816328</v>
      </c>
      <c r="BK35" s="72">
        <v>3706.4695009242141</v>
      </c>
      <c r="BL35" s="73">
        <v>5226.1851451922767</v>
      </c>
      <c r="BN35" s="74">
        <v>19.5</v>
      </c>
      <c r="BO35" s="76">
        <v>20.559363672796238</v>
      </c>
      <c r="BP35" s="74">
        <v>19.821000000000002</v>
      </c>
      <c r="BQ35" s="76">
        <v>16.11</v>
      </c>
      <c r="BR35" s="76">
        <v>11.32</v>
      </c>
      <c r="BS35" s="75">
        <v>21.12</v>
      </c>
      <c r="BT35" s="74">
        <v>17.822783020897919</v>
      </c>
      <c r="BU35" s="75">
        <v>19.059999999999999</v>
      </c>
      <c r="BV35" s="74">
        <v>18.23</v>
      </c>
      <c r="BW35" s="74">
        <v>19.582999999999998</v>
      </c>
      <c r="BX35" s="74">
        <v>20.609925145550321</v>
      </c>
      <c r="BY35" s="74">
        <v>20.12</v>
      </c>
      <c r="BZ35" s="74">
        <v>13</v>
      </c>
      <c r="CA35" s="74">
        <v>17.98</v>
      </c>
      <c r="CB35" s="75">
        <v>18.202576559946031</v>
      </c>
      <c r="CD35" s="72">
        <v>27980</v>
      </c>
      <c r="CE35" s="72">
        <v>27660</v>
      </c>
      <c r="CF35" s="72">
        <v>28269.240999999998</v>
      </c>
      <c r="CG35" s="72">
        <v>29023</v>
      </c>
      <c r="CH35" s="72">
        <v>26900</v>
      </c>
      <c r="CI35" s="72">
        <v>26087</v>
      </c>
      <c r="CJ35" s="72">
        <v>29370</v>
      </c>
      <c r="CK35" s="3">
        <v>26950</v>
      </c>
      <c r="CL35" s="72">
        <v>25634</v>
      </c>
      <c r="CM35" s="72">
        <v>26470</v>
      </c>
      <c r="CN35" s="72">
        <v>26865</v>
      </c>
      <c r="CO35" s="72">
        <v>29073</v>
      </c>
      <c r="CP35" s="72">
        <v>25501</v>
      </c>
      <c r="CQ35" s="72">
        <v>28280</v>
      </c>
      <c r="CR35" s="73">
        <v>27433.017214285712</v>
      </c>
      <c r="CT35" s="74">
        <v>33.5</v>
      </c>
      <c r="CU35" s="76">
        <v>34.728042000000002</v>
      </c>
      <c r="CV35" s="74">
        <v>45.482148578322409</v>
      </c>
      <c r="CW35" s="76">
        <v>41.6</v>
      </c>
      <c r="CX35" s="76">
        <v>47.58</v>
      </c>
      <c r="CY35" s="75">
        <v>31.1</v>
      </c>
      <c r="CZ35" s="74">
        <v>40.916035932155999</v>
      </c>
      <c r="DA35" s="75">
        <v>37.19</v>
      </c>
      <c r="DB35" s="74">
        <v>30</v>
      </c>
      <c r="DC35" s="74">
        <v>41.36</v>
      </c>
      <c r="DD35" s="74">
        <v>40.53</v>
      </c>
      <c r="DE35" s="74">
        <v>37.19</v>
      </c>
      <c r="DF35" s="74">
        <v>49</v>
      </c>
      <c r="DG35" s="74">
        <v>54.1</v>
      </c>
      <c r="DH35" s="75">
        <v>40.305444750748457</v>
      </c>
      <c r="DJ35" s="72">
        <v>18630</v>
      </c>
      <c r="DK35" s="72">
        <v>18094.2</v>
      </c>
      <c r="DL35" s="72">
        <v>16322.25</v>
      </c>
      <c r="DM35" s="72">
        <v>16635</v>
      </c>
      <c r="DN35" s="72">
        <v>15300</v>
      </c>
      <c r="DO35" s="72">
        <v>15831</v>
      </c>
      <c r="DP35" s="72">
        <v>18990</v>
      </c>
      <c r="DQ35" s="3">
        <v>16395</v>
      </c>
      <c r="DR35" s="72">
        <v>18175</v>
      </c>
      <c r="DS35" s="72">
        <v>15816</v>
      </c>
      <c r="DT35" s="72">
        <v>17657</v>
      </c>
      <c r="DU35" s="72">
        <v>16551</v>
      </c>
      <c r="DV35" s="72">
        <v>17050</v>
      </c>
      <c r="DW35" s="72">
        <v>16710</v>
      </c>
      <c r="DX35" s="73">
        <v>17011.174999999999</v>
      </c>
    </row>
    <row r="36" spans="1:128" x14ac:dyDescent="0.25">
      <c r="A36" s="63" t="s">
        <v>50</v>
      </c>
      <c r="B36" s="72">
        <v>28762.906520031422</v>
      </c>
      <c r="C36" s="72">
        <v>29337.509533228578</v>
      </c>
      <c r="D36" s="72">
        <v>22302.652279234469</v>
      </c>
      <c r="E36" s="72">
        <v>22468.572913007843</v>
      </c>
      <c r="F36" s="72">
        <v>27064.818919491932</v>
      </c>
      <c r="G36" s="72">
        <v>21582.670606354892</v>
      </c>
      <c r="H36" s="72">
        <v>22053.352601053448</v>
      </c>
      <c r="I36" s="72">
        <v>23613.077931485743</v>
      </c>
      <c r="J36" s="72">
        <v>24897.965616045847</v>
      </c>
      <c r="K36" s="72">
        <v>22455.80809350135</v>
      </c>
      <c r="L36" s="72">
        <v>21064.275956618287</v>
      </c>
      <c r="M36" s="72">
        <v>24280.533014286179</v>
      </c>
      <c r="N36" s="72" t="s">
        <v>60</v>
      </c>
      <c r="O36" s="72">
        <v>20941.614244448843</v>
      </c>
      <c r="P36" s="73">
        <v>23909.673709906834</v>
      </c>
      <c r="R36" s="72">
        <v>0</v>
      </c>
      <c r="S36" s="72">
        <v>0</v>
      </c>
      <c r="T36" s="72" t="s">
        <v>59</v>
      </c>
      <c r="U36" s="72">
        <v>250</v>
      </c>
      <c r="V36" s="72">
        <v>0</v>
      </c>
      <c r="W36" s="72">
        <v>211</v>
      </c>
      <c r="X36" s="72">
        <v>0</v>
      </c>
      <c r="Y36" s="3">
        <v>89.7</v>
      </c>
      <c r="Z36" s="72">
        <v>100</v>
      </c>
      <c r="AA36" s="72">
        <v>128</v>
      </c>
      <c r="AB36" s="72">
        <v>0</v>
      </c>
      <c r="AC36" s="72">
        <v>0</v>
      </c>
      <c r="AD36" s="72" t="s">
        <v>61</v>
      </c>
      <c r="AE36" s="72">
        <v>325</v>
      </c>
      <c r="AF36" s="73">
        <v>183.95000000000002</v>
      </c>
      <c r="AH36" s="72">
        <v>22089.473684210527</v>
      </c>
      <c r="AI36" s="72">
        <v>23085.201960000002</v>
      </c>
      <c r="AJ36" s="72">
        <v>17974.551723672161</v>
      </c>
      <c r="AK36" s="72">
        <v>17670.015220700152</v>
      </c>
      <c r="AL36" s="72">
        <v>21029.315960912052</v>
      </c>
      <c r="AM36" s="72">
        <v>15474.246169055858</v>
      </c>
      <c r="AN36" s="72">
        <v>16483.898111917355</v>
      </c>
      <c r="AO36" s="72">
        <v>18322.946175637397</v>
      </c>
      <c r="AP36" s="72">
        <v>17627.965616045847</v>
      </c>
      <c r="AQ36" s="72">
        <v>17867.026662166725</v>
      </c>
      <c r="AR36" s="72">
        <v>15836.444720496895</v>
      </c>
      <c r="AS36" s="72">
        <v>18940.065146579804</v>
      </c>
      <c r="AT36" s="72" t="s">
        <v>60</v>
      </c>
      <c r="AU36" s="72">
        <v>17235.14474352463</v>
      </c>
      <c r="AV36" s="73">
        <v>18433.561222686109</v>
      </c>
      <c r="AX36" s="72">
        <v>6673.4328358208959</v>
      </c>
      <c r="AY36" s="72">
        <v>6252.3075732285743</v>
      </c>
      <c r="AZ36" s="72">
        <v>4328.1005555623105</v>
      </c>
      <c r="BA36" s="72">
        <v>4798.5576923076924</v>
      </c>
      <c r="BB36" s="72">
        <v>6035.5029585798811</v>
      </c>
      <c r="BC36" s="72">
        <v>6108.4244372990352</v>
      </c>
      <c r="BD36" s="72">
        <v>5569.4544891360947</v>
      </c>
      <c r="BE36" s="72">
        <v>5290.131755848347</v>
      </c>
      <c r="BF36" s="72">
        <v>7270</v>
      </c>
      <c r="BG36" s="72">
        <v>4588.7814313346225</v>
      </c>
      <c r="BH36" s="72">
        <v>5227.8312361213912</v>
      </c>
      <c r="BI36" s="72">
        <v>5340.467867706373</v>
      </c>
      <c r="BJ36" s="72" t="s">
        <v>60</v>
      </c>
      <c r="BK36" s="72">
        <v>3706.4695009242141</v>
      </c>
      <c r="BL36" s="73">
        <v>5476.1124872207256</v>
      </c>
      <c r="BN36" s="74">
        <v>15.2</v>
      </c>
      <c r="BO36" s="76">
        <v>14.378041854479838</v>
      </c>
      <c r="BP36" s="74">
        <v>18.872682068240003</v>
      </c>
      <c r="BQ36" s="76">
        <v>19.71</v>
      </c>
      <c r="BR36" s="76">
        <v>15.35</v>
      </c>
      <c r="BS36" s="75">
        <v>20.23</v>
      </c>
      <c r="BT36" s="74">
        <v>21.380864987584257</v>
      </c>
      <c r="BU36" s="75">
        <v>17.649999999999999</v>
      </c>
      <c r="BV36" s="74">
        <v>17.45</v>
      </c>
      <c r="BW36" s="74">
        <v>17.777999999999999</v>
      </c>
      <c r="BX36" s="74">
        <v>20.356841809497048</v>
      </c>
      <c r="BY36" s="74">
        <v>18.420000000000002</v>
      </c>
      <c r="BZ36" s="74" t="s">
        <v>61</v>
      </c>
      <c r="CA36" s="74">
        <v>19.690000000000001</v>
      </c>
      <c r="CB36" s="75">
        <v>18.189725439984702</v>
      </c>
      <c r="CD36" s="72">
        <v>27980</v>
      </c>
      <c r="CE36" s="72">
        <v>27660</v>
      </c>
      <c r="CF36" s="72">
        <v>28269</v>
      </c>
      <c r="CG36" s="72">
        <v>29023</v>
      </c>
      <c r="CH36" s="72">
        <v>26900</v>
      </c>
      <c r="CI36" s="72">
        <v>26087</v>
      </c>
      <c r="CJ36" s="72">
        <v>29370</v>
      </c>
      <c r="CK36" s="3">
        <v>26950</v>
      </c>
      <c r="CL36" s="72">
        <v>25634</v>
      </c>
      <c r="CM36" s="72">
        <v>26470</v>
      </c>
      <c r="CN36" s="72">
        <v>26865</v>
      </c>
      <c r="CO36" s="72">
        <v>29073</v>
      </c>
      <c r="CP36" s="72" t="s">
        <v>61</v>
      </c>
      <c r="CQ36" s="72">
        <v>28280</v>
      </c>
      <c r="CR36" s="73">
        <v>27581.615384615383</v>
      </c>
      <c r="CT36" s="74">
        <v>33.5</v>
      </c>
      <c r="CU36" s="76">
        <v>34.728042000000002</v>
      </c>
      <c r="CV36" s="74">
        <v>45.254031759563212</v>
      </c>
      <c r="CW36" s="76">
        <v>41.6</v>
      </c>
      <c r="CX36" s="76">
        <v>30.42</v>
      </c>
      <c r="CY36" s="75">
        <v>31.1</v>
      </c>
      <c r="CZ36" s="74">
        <v>40.916035932155999</v>
      </c>
      <c r="DA36" s="75">
        <v>37.19</v>
      </c>
      <c r="DB36" s="74">
        <v>30</v>
      </c>
      <c r="DC36" s="74">
        <v>41.36</v>
      </c>
      <c r="DD36" s="74">
        <v>40.53</v>
      </c>
      <c r="DE36" s="74">
        <v>37.19</v>
      </c>
      <c r="DF36" s="74" t="s">
        <v>61</v>
      </c>
      <c r="DG36" s="74">
        <v>54.1</v>
      </c>
      <c r="DH36" s="75">
        <v>38.299085360901479</v>
      </c>
      <c r="DJ36" s="72">
        <v>18630</v>
      </c>
      <c r="DK36" s="72">
        <v>18094.2</v>
      </c>
      <c r="DL36" s="72">
        <v>16322</v>
      </c>
      <c r="DM36" s="72">
        <v>16635</v>
      </c>
      <c r="DN36" s="72">
        <v>15300</v>
      </c>
      <c r="DO36" s="72">
        <v>15831</v>
      </c>
      <c r="DP36" s="72">
        <v>18990</v>
      </c>
      <c r="DQ36" s="3">
        <v>16395</v>
      </c>
      <c r="DR36" s="72">
        <v>18175</v>
      </c>
      <c r="DS36" s="72">
        <v>15816</v>
      </c>
      <c r="DT36" s="72">
        <v>17657</v>
      </c>
      <c r="DU36" s="72">
        <v>16551</v>
      </c>
      <c r="DV36" s="72" t="s">
        <v>61</v>
      </c>
      <c r="DW36" s="72">
        <v>16710</v>
      </c>
      <c r="DX36" s="73">
        <v>17008.169230769232</v>
      </c>
    </row>
    <row r="37" spans="1:128" x14ac:dyDescent="0.25">
      <c r="A37" s="63" t="s">
        <v>46</v>
      </c>
      <c r="B37" s="72">
        <v>24097.23076923077</v>
      </c>
      <c r="C37" s="72">
        <v>23382.317448283338</v>
      </c>
      <c r="D37" s="72">
        <v>23467.311310073008</v>
      </c>
      <c r="E37" s="72">
        <v>18701.791225241825</v>
      </c>
      <c r="F37" s="72" t="s">
        <v>60</v>
      </c>
      <c r="G37" s="72">
        <v>20467.966863905327</v>
      </c>
      <c r="H37" s="72">
        <v>27240.799480819689</v>
      </c>
      <c r="I37" s="72">
        <v>21511.232349165599</v>
      </c>
      <c r="J37" s="72">
        <v>25311.524926686216</v>
      </c>
      <c r="K37" s="72">
        <v>24039.62924486299</v>
      </c>
      <c r="L37" s="72">
        <v>19698.501895760983</v>
      </c>
      <c r="M37" s="72">
        <v>21976.289746917588</v>
      </c>
      <c r="N37" s="72">
        <v>30785.249334516418</v>
      </c>
      <c r="O37" s="72">
        <v>20581.655975315065</v>
      </c>
      <c r="P37" s="73">
        <v>23173.961582367603</v>
      </c>
      <c r="R37" s="72">
        <v>0</v>
      </c>
      <c r="S37" s="72">
        <v>0</v>
      </c>
      <c r="T37" s="72" t="s">
        <v>59</v>
      </c>
      <c r="U37" s="72">
        <v>250</v>
      </c>
      <c r="V37" s="72" t="s">
        <v>61</v>
      </c>
      <c r="W37" s="72">
        <v>206</v>
      </c>
      <c r="X37" s="72">
        <v>0</v>
      </c>
      <c r="Y37" s="3">
        <v>81.7</v>
      </c>
      <c r="Z37" s="72">
        <v>101</v>
      </c>
      <c r="AA37" s="72">
        <v>137</v>
      </c>
      <c r="AB37" s="72">
        <v>0</v>
      </c>
      <c r="AC37" s="72">
        <v>0</v>
      </c>
      <c r="AD37" s="72">
        <v>0</v>
      </c>
      <c r="AE37" s="72">
        <v>325</v>
      </c>
      <c r="AF37" s="73">
        <v>183.45000000000002</v>
      </c>
      <c r="AH37" s="72">
        <v>17218.461538461539</v>
      </c>
      <c r="AI37" s="72">
        <v>15876.43111304348</v>
      </c>
      <c r="AJ37" s="72">
        <v>18299.3930198831</v>
      </c>
      <c r="AK37" s="72">
        <v>13903.233532934131</v>
      </c>
      <c r="AL37" s="72" t="s">
        <v>60</v>
      </c>
      <c r="AM37" s="72">
        <v>13230.938292476754</v>
      </c>
      <c r="AN37" s="72">
        <v>21671.344991683596</v>
      </c>
      <c r="AO37" s="72">
        <v>15197.368421052632</v>
      </c>
      <c r="AP37" s="72">
        <v>18041.524926686216</v>
      </c>
      <c r="AQ37" s="72">
        <v>18022.127659574468</v>
      </c>
      <c r="AR37" s="72">
        <v>13827.512702078522</v>
      </c>
      <c r="AS37" s="72">
        <v>15800.54347826087</v>
      </c>
      <c r="AT37" s="72">
        <v>26609.739130434784</v>
      </c>
      <c r="AU37" s="72">
        <v>16875.186474390852</v>
      </c>
      <c r="AV37" s="73">
        <v>17274.908098535459</v>
      </c>
      <c r="AX37" s="72">
        <v>6878.7692307692305</v>
      </c>
      <c r="AY37" s="72">
        <v>7505.8863352398594</v>
      </c>
      <c r="AZ37" s="72">
        <v>5167.9182901899076</v>
      </c>
      <c r="BA37" s="72">
        <v>4798.5576923076924</v>
      </c>
      <c r="BB37" s="72" t="s">
        <v>60</v>
      </c>
      <c r="BC37" s="72">
        <v>7237.028571428571</v>
      </c>
      <c r="BD37" s="72">
        <v>5569.4544891360947</v>
      </c>
      <c r="BE37" s="72">
        <v>6313.8639281129654</v>
      </c>
      <c r="BF37" s="72">
        <v>7270</v>
      </c>
      <c r="BG37" s="72">
        <v>6017.5015852885226</v>
      </c>
      <c r="BH37" s="72">
        <v>5870.9891936824597</v>
      </c>
      <c r="BI37" s="72">
        <v>6175.7462686567169</v>
      </c>
      <c r="BJ37" s="72">
        <v>4175.5102040816328</v>
      </c>
      <c r="BK37" s="72">
        <v>3706.4695009242141</v>
      </c>
      <c r="BL37" s="73">
        <v>5899.0534838321428</v>
      </c>
      <c r="BN37" s="74">
        <v>19.5</v>
      </c>
      <c r="BO37" s="76">
        <v>20.906461763141905</v>
      </c>
      <c r="BP37" s="74">
        <v>18.537664043360003</v>
      </c>
      <c r="BQ37" s="76">
        <v>25.05</v>
      </c>
      <c r="BR37" s="76" t="s">
        <v>61</v>
      </c>
      <c r="BS37" s="75">
        <v>23.66</v>
      </c>
      <c r="BT37" s="74">
        <v>16.262949998500289</v>
      </c>
      <c r="BU37" s="75">
        <v>21.28</v>
      </c>
      <c r="BV37" s="74">
        <v>17.05</v>
      </c>
      <c r="BW37" s="74">
        <v>17.625</v>
      </c>
      <c r="BX37" s="74">
        <v>23.314388274005385</v>
      </c>
      <c r="BY37" s="74">
        <v>22.08</v>
      </c>
      <c r="BZ37" s="74">
        <v>11.5</v>
      </c>
      <c r="CA37" s="74">
        <v>20.11</v>
      </c>
      <c r="CB37" s="75">
        <v>19.759728006077509</v>
      </c>
      <c r="CD37" s="72">
        <v>27980</v>
      </c>
      <c r="CE37" s="72">
        <v>27660</v>
      </c>
      <c r="CF37" s="72">
        <v>28269</v>
      </c>
      <c r="CG37" s="72">
        <v>29023</v>
      </c>
      <c r="CH37" s="72" t="s">
        <v>61</v>
      </c>
      <c r="CI37" s="72">
        <v>26087</v>
      </c>
      <c r="CJ37" s="72">
        <v>29370</v>
      </c>
      <c r="CK37" s="3">
        <v>26950</v>
      </c>
      <c r="CL37" s="72">
        <v>25634</v>
      </c>
      <c r="CM37" s="72">
        <v>26470</v>
      </c>
      <c r="CN37" s="72">
        <v>26865</v>
      </c>
      <c r="CO37" s="72">
        <v>29073</v>
      </c>
      <c r="CP37" s="72">
        <v>25501</v>
      </c>
      <c r="CQ37" s="72">
        <v>28280</v>
      </c>
      <c r="CR37" s="73">
        <v>27474</v>
      </c>
      <c r="CT37" s="74">
        <v>32.5</v>
      </c>
      <c r="CU37" s="76">
        <v>28.928016</v>
      </c>
      <c r="CV37" s="74">
        <v>37.899980030992808</v>
      </c>
      <c r="CW37" s="76">
        <v>41.6</v>
      </c>
      <c r="CX37" s="76" t="s">
        <v>61</v>
      </c>
      <c r="CY37" s="75">
        <v>26.25</v>
      </c>
      <c r="CZ37" s="74">
        <v>40.916035932155999</v>
      </c>
      <c r="DA37" s="75">
        <v>31.16</v>
      </c>
      <c r="DB37" s="74">
        <v>30</v>
      </c>
      <c r="DC37" s="74">
        <v>31.54</v>
      </c>
      <c r="DD37" s="74">
        <v>36.090000000000003</v>
      </c>
      <c r="DE37" s="74">
        <v>32.159999999999997</v>
      </c>
      <c r="DF37" s="74">
        <v>49</v>
      </c>
      <c r="DG37" s="74">
        <v>54.1</v>
      </c>
      <c r="DH37" s="75">
        <v>36.318771689472982</v>
      </c>
      <c r="DJ37" s="72">
        <v>18630</v>
      </c>
      <c r="DK37" s="72">
        <v>18094.2</v>
      </c>
      <c r="DL37" s="72">
        <v>16322</v>
      </c>
      <c r="DM37" s="72">
        <v>16635</v>
      </c>
      <c r="DN37" s="72" t="s">
        <v>61</v>
      </c>
      <c r="DO37" s="72">
        <v>15831</v>
      </c>
      <c r="DP37" s="72">
        <v>18990</v>
      </c>
      <c r="DQ37" s="3">
        <v>16395</v>
      </c>
      <c r="DR37" s="72">
        <v>18175</v>
      </c>
      <c r="DS37" s="72">
        <v>15816</v>
      </c>
      <c r="DT37" s="72">
        <v>17657</v>
      </c>
      <c r="DU37" s="72">
        <v>16551</v>
      </c>
      <c r="DV37" s="72">
        <v>17050</v>
      </c>
      <c r="DW37" s="72">
        <v>16710</v>
      </c>
      <c r="DX37" s="73">
        <v>17142.784615384615</v>
      </c>
    </row>
    <row r="38" spans="1:128" x14ac:dyDescent="0.25">
      <c r="CD38" s="62">
        <f>$CR$23</f>
        <v>27433</v>
      </c>
      <c r="CE38" s="62">
        <f t="shared" ref="CE38:CQ38" si="2">$CR$23</f>
        <v>27433</v>
      </c>
      <c r="CF38" s="62">
        <f t="shared" si="2"/>
        <v>27433</v>
      </c>
      <c r="CG38" s="62">
        <f t="shared" si="2"/>
        <v>27433</v>
      </c>
      <c r="CH38" s="62">
        <f t="shared" si="2"/>
        <v>27433</v>
      </c>
      <c r="CI38" s="62">
        <f t="shared" si="2"/>
        <v>27433</v>
      </c>
      <c r="CJ38" s="62">
        <f t="shared" si="2"/>
        <v>27433</v>
      </c>
      <c r="CK38" s="62">
        <f t="shared" si="2"/>
        <v>27433</v>
      </c>
      <c r="CL38" s="62">
        <f t="shared" si="2"/>
        <v>27433</v>
      </c>
      <c r="CM38" s="62">
        <f t="shared" si="2"/>
        <v>27433</v>
      </c>
      <c r="CN38" s="62">
        <f t="shared" si="2"/>
        <v>27433</v>
      </c>
      <c r="CO38" s="62">
        <f t="shared" si="2"/>
        <v>27433</v>
      </c>
      <c r="CP38" s="62">
        <f t="shared" si="2"/>
        <v>27433</v>
      </c>
      <c r="CQ38" s="62">
        <f t="shared" si="2"/>
        <v>27433</v>
      </c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2">
        <f>$DX$23</f>
        <v>17011.157142857144</v>
      </c>
      <c r="DK38" s="62">
        <f t="shared" ref="DK38:DW38" si="3">$DX$23</f>
        <v>17011.157142857144</v>
      </c>
      <c r="DL38" s="62">
        <f t="shared" si="3"/>
        <v>17011.157142857144</v>
      </c>
      <c r="DM38" s="62">
        <f t="shared" si="3"/>
        <v>17011.157142857144</v>
      </c>
      <c r="DN38" s="62">
        <f t="shared" si="3"/>
        <v>17011.157142857144</v>
      </c>
      <c r="DO38" s="62">
        <f t="shared" si="3"/>
        <v>17011.157142857144</v>
      </c>
      <c r="DP38" s="62">
        <f t="shared" si="3"/>
        <v>17011.157142857144</v>
      </c>
      <c r="DQ38" s="62">
        <f t="shared" si="3"/>
        <v>17011.157142857144</v>
      </c>
      <c r="DR38" s="62">
        <f t="shared" si="3"/>
        <v>17011.157142857144</v>
      </c>
      <c r="DS38" s="62">
        <f t="shared" si="3"/>
        <v>17011.157142857144</v>
      </c>
      <c r="DT38" s="62">
        <f t="shared" si="3"/>
        <v>17011.157142857144</v>
      </c>
      <c r="DU38" s="62">
        <f t="shared" si="3"/>
        <v>17011.157142857144</v>
      </c>
      <c r="DV38" s="62">
        <f t="shared" si="3"/>
        <v>17011.157142857144</v>
      </c>
      <c r="DW38" s="62">
        <f t="shared" si="3"/>
        <v>17011.157142857144</v>
      </c>
    </row>
  </sheetData>
  <mergeCells count="23">
    <mergeCell ref="CT1:DH1"/>
    <mergeCell ref="DJ1:DX1"/>
    <mergeCell ref="CC2:CR2"/>
    <mergeCell ref="B4:O4"/>
    <mergeCell ref="DI2:DX2"/>
    <mergeCell ref="CT4:DG4"/>
    <mergeCell ref="DJ4:DW4"/>
    <mergeCell ref="R4:AE4"/>
    <mergeCell ref="Q2:AF2"/>
    <mergeCell ref="CD1:CR1"/>
    <mergeCell ref="B1:P1"/>
    <mergeCell ref="R1:AF1"/>
    <mergeCell ref="B2:P2"/>
    <mergeCell ref="CD4:CQ4"/>
    <mergeCell ref="AH1:AV1"/>
    <mergeCell ref="AX1:BL1"/>
    <mergeCell ref="BN1:CB1"/>
    <mergeCell ref="AH4:AU4"/>
    <mergeCell ref="BM2:CB2"/>
    <mergeCell ref="AX4:BK4"/>
    <mergeCell ref="BN4:CA4"/>
    <mergeCell ref="AG2:AV2"/>
    <mergeCell ref="AW2:BL2"/>
  </mergeCells>
  <pageMargins left="0.7" right="0.7" top="0.78740157499999996" bottom="0.78740157499999996" header="0.3" footer="0.3"/>
  <pageSetup paperSize="9" orientation="portrait" r:id="rId1"/>
  <ignoredErrors>
    <ignoredError sqref="T23:T37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L44" sqref="L44"/>
    </sheetView>
  </sheetViews>
  <sheetFormatPr defaultRowHeight="15" x14ac:dyDescent="0.25"/>
  <cols>
    <col min="1" max="1" width="18.42578125" style="45" customWidth="1"/>
    <col min="2" max="16" width="7.140625" style="1" customWidth="1"/>
    <col min="17" max="17" width="9.140625" style="1"/>
    <col min="18" max="33" width="6.140625" style="1" customWidth="1"/>
    <col min="34" max="16384" width="9.140625" style="1"/>
  </cols>
  <sheetData>
    <row r="1" spans="1:31" ht="21" x14ac:dyDescent="0.35">
      <c r="A1" s="96" t="s">
        <v>56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">
        <v>36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51</v>
      </c>
      <c r="B7" s="52">
        <v>18126.421154644886</v>
      </c>
      <c r="C7" s="52">
        <v>18610.043893884893</v>
      </c>
      <c r="D7" s="52">
        <v>16829.994337344204</v>
      </c>
      <c r="E7" s="52">
        <v>16994.248851397155</v>
      </c>
      <c r="F7" s="52">
        <v>17038.967900824122</v>
      </c>
      <c r="G7" s="52">
        <v>15951.743547163715</v>
      </c>
      <c r="H7" s="52">
        <v>15368.823026495864</v>
      </c>
      <c r="I7" s="52">
        <v>17816.249989471467</v>
      </c>
      <c r="J7" s="52">
        <v>19195.737001006375</v>
      </c>
      <c r="K7" s="52">
        <v>17869.858521863604</v>
      </c>
      <c r="L7" s="52">
        <v>17992.389347586188</v>
      </c>
      <c r="M7" s="52">
        <v>17674.118580207796</v>
      </c>
      <c r="N7" s="52">
        <v>17618.097604259096</v>
      </c>
      <c r="O7" s="52">
        <v>16236.891917386109</v>
      </c>
      <c r="P7" s="46">
        <v>17380.256119538251</v>
      </c>
    </row>
    <row r="8" spans="1:31" s="39" customFormat="1" x14ac:dyDescent="0.25">
      <c r="A8" s="42" t="s">
        <v>52</v>
      </c>
      <c r="B8" s="38">
        <v>790</v>
      </c>
      <c r="C8" s="38">
        <v>610.78499999999997</v>
      </c>
      <c r="D8" s="38">
        <v>715</v>
      </c>
      <c r="E8" s="38">
        <v>517</v>
      </c>
      <c r="F8" s="38">
        <v>770</v>
      </c>
      <c r="G8" s="38">
        <v>397</v>
      </c>
      <c r="H8" s="38">
        <v>700</v>
      </c>
      <c r="I8" s="38">
        <v>721.3</v>
      </c>
      <c r="J8" s="38">
        <v>691</v>
      </c>
      <c r="K8" s="38">
        <v>596</v>
      </c>
      <c r="L8" s="38">
        <v>427</v>
      </c>
      <c r="M8" s="38">
        <v>715</v>
      </c>
      <c r="N8" s="38">
        <v>550</v>
      </c>
      <c r="O8" s="38">
        <v>325</v>
      </c>
      <c r="P8" s="47">
        <v>608.93464285714276</v>
      </c>
    </row>
    <row r="9" spans="1:31" x14ac:dyDescent="0.25">
      <c r="A9" s="43" t="s">
        <v>25</v>
      </c>
      <c r="B9" s="37">
        <v>23.3</v>
      </c>
      <c r="C9" s="37">
        <v>23.088023088023089</v>
      </c>
      <c r="D9" s="37">
        <v>23.420805557520001</v>
      </c>
      <c r="E9" s="37">
        <v>24.14</v>
      </c>
      <c r="F9" s="37">
        <v>23.27</v>
      </c>
      <c r="G9" s="37">
        <v>22.97</v>
      </c>
      <c r="H9" s="37">
        <v>28.271735888376746</v>
      </c>
      <c r="I9" s="37">
        <v>22.5</v>
      </c>
      <c r="J9" s="37">
        <v>21.68</v>
      </c>
      <c r="K9" s="37">
        <v>22.481999999999999</v>
      </c>
      <c r="L9" s="37">
        <v>23.163127853881278</v>
      </c>
      <c r="M9" s="37">
        <v>23.91</v>
      </c>
      <c r="N9" s="37">
        <v>23</v>
      </c>
      <c r="O9" s="37">
        <v>25.12</v>
      </c>
      <c r="P9" s="48">
        <v>23.593978027700082</v>
      </c>
    </row>
    <row r="10" spans="1:31" s="39" customFormat="1" x14ac:dyDescent="0.25">
      <c r="A10" s="42" t="s">
        <v>26</v>
      </c>
      <c r="B10" s="3">
        <v>28570</v>
      </c>
      <c r="C10" s="3">
        <v>29505</v>
      </c>
      <c r="D10" s="3">
        <v>27846</v>
      </c>
      <c r="E10" s="3">
        <v>28553</v>
      </c>
      <c r="F10" s="3">
        <v>26400</v>
      </c>
      <c r="G10" s="3">
        <v>26964</v>
      </c>
      <c r="H10" s="3">
        <v>28540</v>
      </c>
      <c r="I10" s="3">
        <v>27929</v>
      </c>
      <c r="J10" s="3">
        <v>27790</v>
      </c>
      <c r="K10" s="3">
        <v>27902</v>
      </c>
      <c r="L10" s="3">
        <v>28374</v>
      </c>
      <c r="M10" s="3">
        <v>29167</v>
      </c>
      <c r="N10" s="3">
        <v>26140</v>
      </c>
      <c r="O10" s="3">
        <v>28370</v>
      </c>
      <c r="P10" s="49">
        <v>28003.571428571428</v>
      </c>
    </row>
    <row r="11" spans="1:31" x14ac:dyDescent="0.25">
      <c r="A11" s="43" t="s">
        <v>27</v>
      </c>
      <c r="B11" s="37">
        <v>62</v>
      </c>
      <c r="C11" s="37">
        <v>62.55</v>
      </c>
      <c r="D11" s="37">
        <v>72.790990595495231</v>
      </c>
      <c r="E11" s="37">
        <v>66</v>
      </c>
      <c r="F11" s="37">
        <v>50.98</v>
      </c>
      <c r="G11" s="37">
        <v>97</v>
      </c>
      <c r="H11" s="37">
        <v>64.627567199999987</v>
      </c>
      <c r="I11" s="37">
        <v>63.32</v>
      </c>
      <c r="J11" s="37">
        <v>55</v>
      </c>
      <c r="K11" s="37">
        <v>60.72</v>
      </c>
      <c r="L11" s="37">
        <v>61.84</v>
      </c>
      <c r="M11" s="37">
        <v>62.309999999999995</v>
      </c>
      <c r="N11" s="37">
        <v>49</v>
      </c>
      <c r="O11" s="37">
        <v>70.900000000000006</v>
      </c>
      <c r="P11" s="48">
        <v>64.217039842535371</v>
      </c>
    </row>
    <row r="12" spans="1:31" s="39" customFormat="1" ht="15.75" thickBot="1" x14ac:dyDescent="0.3">
      <c r="A12" s="44" t="s">
        <v>28</v>
      </c>
      <c r="B12" s="40">
        <v>17630</v>
      </c>
      <c r="C12" s="40">
        <v>17070</v>
      </c>
      <c r="D12" s="40">
        <v>15545</v>
      </c>
      <c r="E12" s="40">
        <v>15403</v>
      </c>
      <c r="F12" s="40">
        <v>14550</v>
      </c>
      <c r="G12" s="40">
        <v>15077</v>
      </c>
      <c r="H12" s="40">
        <v>17530</v>
      </c>
      <c r="I12" s="40">
        <v>15412</v>
      </c>
      <c r="J12" s="40">
        <v>17480</v>
      </c>
      <c r="K12" s="40">
        <v>15063</v>
      </c>
      <c r="L12" s="40">
        <v>16969</v>
      </c>
      <c r="M12" s="40">
        <v>15763</v>
      </c>
      <c r="N12" s="40">
        <v>16251</v>
      </c>
      <c r="O12" s="40">
        <v>15860</v>
      </c>
      <c r="P12" s="50">
        <v>16114.5</v>
      </c>
    </row>
    <row r="13" spans="1:31" s="41" customFormat="1" ht="19.5" thickBot="1" x14ac:dyDescent="0.35">
      <c r="A13" s="98" t="s">
        <v>47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51</v>
      </c>
      <c r="B14" s="52">
        <v>18449.100169779285</v>
      </c>
      <c r="C14" s="52">
        <v>21980.990143884894</v>
      </c>
      <c r="D14" s="52">
        <v>16829.994337344204</v>
      </c>
      <c r="E14" s="52">
        <v>18227.650362244687</v>
      </c>
      <c r="F14" s="52">
        <v>15625.803455122488</v>
      </c>
      <c r="G14" s="52">
        <v>15951.743547163715</v>
      </c>
      <c r="H14" s="52">
        <v>15438.865431648539</v>
      </c>
      <c r="I14" s="52">
        <v>17882.747608519086</v>
      </c>
      <c r="J14" s="52">
        <v>19195.737001006375</v>
      </c>
      <c r="K14" s="52">
        <v>18104.012195213414</v>
      </c>
      <c r="L14" s="52">
        <v>17917.09604610307</v>
      </c>
      <c r="M14" s="52">
        <v>18220.279917326112</v>
      </c>
      <c r="N14" s="52">
        <v>15816.81786676935</v>
      </c>
      <c r="O14" s="52">
        <v>19067.404781911649</v>
      </c>
      <c r="P14" s="46">
        <v>17764.874490288348</v>
      </c>
    </row>
    <row r="15" spans="1:31" s="39" customFormat="1" x14ac:dyDescent="0.25">
      <c r="A15" s="42" t="s">
        <v>52</v>
      </c>
      <c r="B15" s="38">
        <v>3090</v>
      </c>
      <c r="C15" s="38">
        <v>2462.3676</v>
      </c>
      <c r="D15" s="38">
        <v>715</v>
      </c>
      <c r="E15" s="38">
        <v>517</v>
      </c>
      <c r="F15" s="38">
        <v>770</v>
      </c>
      <c r="G15" s="38">
        <v>397</v>
      </c>
      <c r="H15" s="38">
        <v>700</v>
      </c>
      <c r="I15" s="38">
        <v>721.5</v>
      </c>
      <c r="J15" s="38">
        <v>691</v>
      </c>
      <c r="K15" s="38">
        <v>598</v>
      </c>
      <c r="L15" s="38">
        <v>427</v>
      </c>
      <c r="M15" s="38">
        <v>715</v>
      </c>
      <c r="N15" s="38">
        <v>2500</v>
      </c>
      <c r="O15" s="38">
        <v>325</v>
      </c>
      <c r="P15" s="47">
        <v>1044.9191142857142</v>
      </c>
    </row>
    <row r="16" spans="1:31" x14ac:dyDescent="0.25">
      <c r="A16" s="43" t="s">
        <v>25</v>
      </c>
      <c r="B16" s="37">
        <v>22.8</v>
      </c>
      <c r="C16" s="37">
        <v>18.927444794952681</v>
      </c>
      <c r="D16" s="37">
        <v>23.420805557520001</v>
      </c>
      <c r="E16" s="37">
        <v>22.21</v>
      </c>
      <c r="F16" s="37">
        <v>23.96</v>
      </c>
      <c r="G16" s="37">
        <v>22.97</v>
      </c>
      <c r="H16" s="37">
        <v>28.109208361955002</v>
      </c>
      <c r="I16" s="37">
        <v>22.4</v>
      </c>
      <c r="J16" s="37">
        <v>21.68</v>
      </c>
      <c r="K16" s="37">
        <v>22.134</v>
      </c>
      <c r="L16" s="37">
        <v>23.282383561643837</v>
      </c>
      <c r="M16" s="37">
        <v>23.05</v>
      </c>
      <c r="N16" s="37">
        <v>26.5</v>
      </c>
      <c r="O16" s="37">
        <v>20.78</v>
      </c>
      <c r="P16" s="48">
        <v>23.015988734005109</v>
      </c>
    </row>
    <row r="17" spans="1:16" s="39" customFormat="1" x14ac:dyDescent="0.25">
      <c r="A17" s="42" t="s">
        <v>26</v>
      </c>
      <c r="B17" s="3">
        <v>28570</v>
      </c>
      <c r="C17" s="3">
        <v>29505</v>
      </c>
      <c r="D17" s="3">
        <v>27846</v>
      </c>
      <c r="E17" s="3">
        <v>28553</v>
      </c>
      <c r="F17" s="3">
        <v>26400</v>
      </c>
      <c r="G17" s="3">
        <v>26964</v>
      </c>
      <c r="H17" s="3">
        <v>28540</v>
      </c>
      <c r="I17" s="3">
        <v>27929</v>
      </c>
      <c r="J17" s="3">
        <v>27790</v>
      </c>
      <c r="K17" s="3">
        <v>27902</v>
      </c>
      <c r="L17" s="3">
        <v>28374</v>
      </c>
      <c r="M17" s="3">
        <v>29167</v>
      </c>
      <c r="N17" s="3">
        <v>26140</v>
      </c>
      <c r="O17" s="3">
        <v>28370</v>
      </c>
      <c r="P17" s="49">
        <v>28003.571428571428</v>
      </c>
    </row>
    <row r="18" spans="1:16" x14ac:dyDescent="0.25">
      <c r="A18" s="43" t="s">
        <v>27</v>
      </c>
      <c r="B18" s="37">
        <v>62</v>
      </c>
      <c r="C18" s="37">
        <v>62.55</v>
      </c>
      <c r="D18" s="37">
        <v>72.790990595495231</v>
      </c>
      <c r="E18" s="37">
        <v>66</v>
      </c>
      <c r="F18" s="37">
        <v>72.635999999999996</v>
      </c>
      <c r="G18" s="37">
        <v>97</v>
      </c>
      <c r="H18" s="37">
        <v>64.627567199999987</v>
      </c>
      <c r="I18" s="37">
        <v>63.32</v>
      </c>
      <c r="J18" s="37">
        <v>55</v>
      </c>
      <c r="K18" s="37">
        <v>60.72</v>
      </c>
      <c r="L18" s="37">
        <v>61.84</v>
      </c>
      <c r="M18" s="37">
        <v>62.309999999999995</v>
      </c>
      <c r="N18" s="37">
        <v>49</v>
      </c>
      <c r="O18" s="37">
        <v>70.900000000000006</v>
      </c>
      <c r="P18" s="48">
        <v>65.763896985392506</v>
      </c>
    </row>
    <row r="19" spans="1:16" s="39" customFormat="1" ht="15.75" thickBot="1" x14ac:dyDescent="0.3">
      <c r="A19" s="44" t="s">
        <v>28</v>
      </c>
      <c r="B19" s="40">
        <v>17630</v>
      </c>
      <c r="C19" s="40">
        <v>17070</v>
      </c>
      <c r="D19" s="40">
        <v>15545</v>
      </c>
      <c r="E19" s="40">
        <v>15403</v>
      </c>
      <c r="F19" s="40">
        <v>14550</v>
      </c>
      <c r="G19" s="40">
        <v>15077</v>
      </c>
      <c r="H19" s="40">
        <v>17530</v>
      </c>
      <c r="I19" s="40">
        <v>15412</v>
      </c>
      <c r="J19" s="40">
        <v>17480</v>
      </c>
      <c r="K19" s="40">
        <v>15063</v>
      </c>
      <c r="L19" s="40">
        <v>16969</v>
      </c>
      <c r="M19" s="40">
        <v>15763</v>
      </c>
      <c r="N19" s="40">
        <v>16251</v>
      </c>
      <c r="O19" s="40">
        <v>15860</v>
      </c>
      <c r="P19" s="50">
        <v>16114.5</v>
      </c>
    </row>
    <row r="20" spans="1:16" s="41" customFormat="1" ht="19.5" thickBot="1" x14ac:dyDescent="0.35">
      <c r="A20" s="98" t="s">
        <v>37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51</v>
      </c>
      <c r="B21" s="52">
        <v>17878.080849326256</v>
      </c>
      <c r="C21" s="52">
        <v>18536.281393884892</v>
      </c>
      <c r="D21" s="52">
        <v>16829.994337344204</v>
      </c>
      <c r="E21" s="52">
        <v>15943.468354430379</v>
      </c>
      <c r="F21" s="52">
        <v>14173.420349888094</v>
      </c>
      <c r="G21" s="52">
        <v>15951.743547163715</v>
      </c>
      <c r="H21" s="52">
        <v>15381.06379289339</v>
      </c>
      <c r="I21" s="52">
        <v>17882.747608519086</v>
      </c>
      <c r="J21" s="52">
        <v>19195.737001006375</v>
      </c>
      <c r="K21" s="52">
        <v>17040.385534871861</v>
      </c>
      <c r="L21" s="52">
        <v>17016.802670603371</v>
      </c>
      <c r="M21" s="52">
        <v>17754.143442153298</v>
      </c>
      <c r="N21" s="52">
        <v>16783.102040816324</v>
      </c>
      <c r="O21" s="52">
        <v>15072.99043489508</v>
      </c>
      <c r="P21" s="46">
        <v>16817.140096985451</v>
      </c>
    </row>
    <row r="22" spans="1:16" s="39" customFormat="1" x14ac:dyDescent="0.25">
      <c r="A22" s="42" t="s">
        <v>52</v>
      </c>
      <c r="B22" s="38">
        <v>790</v>
      </c>
      <c r="C22" s="38">
        <v>610.78499999999997</v>
      </c>
      <c r="D22" s="38">
        <v>715</v>
      </c>
      <c r="E22" s="38">
        <v>517</v>
      </c>
      <c r="F22" s="38">
        <v>770</v>
      </c>
      <c r="G22" s="38">
        <v>397</v>
      </c>
      <c r="H22" s="38">
        <v>700</v>
      </c>
      <c r="I22" s="38">
        <v>721.5</v>
      </c>
      <c r="J22" s="38">
        <v>691</v>
      </c>
      <c r="K22" s="38">
        <v>591</v>
      </c>
      <c r="L22" s="38">
        <v>427</v>
      </c>
      <c r="M22" s="38">
        <v>715</v>
      </c>
      <c r="N22" s="38">
        <v>550</v>
      </c>
      <c r="O22" s="38">
        <v>325</v>
      </c>
      <c r="P22" s="47">
        <v>608.59178571428572</v>
      </c>
    </row>
    <row r="23" spans="1:16" x14ac:dyDescent="0.25">
      <c r="A23" s="43" t="s">
        <v>25</v>
      </c>
      <c r="B23" s="37">
        <v>23.7</v>
      </c>
      <c r="C23" s="37">
        <v>23.19961333977767</v>
      </c>
      <c r="D23" s="37">
        <v>23.420805557520001</v>
      </c>
      <c r="E23" s="37">
        <v>26.07</v>
      </c>
      <c r="F23" s="37">
        <v>26.61</v>
      </c>
      <c r="G23" s="37">
        <v>22.97</v>
      </c>
      <c r="H23" s="37">
        <v>28.243196824548711</v>
      </c>
      <c r="I23" s="37">
        <v>22.4</v>
      </c>
      <c r="J23" s="37">
        <v>21.68</v>
      </c>
      <c r="K23" s="37">
        <v>23.808</v>
      </c>
      <c r="L23" s="37">
        <v>24.809708133971291</v>
      </c>
      <c r="M23" s="37">
        <v>23.78</v>
      </c>
      <c r="N23" s="37">
        <v>24.5</v>
      </c>
      <c r="O23" s="37">
        <v>27.48</v>
      </c>
      <c r="P23" s="48">
        <v>24.476523132558409</v>
      </c>
    </row>
    <row r="24" spans="1:16" s="39" customFormat="1" x14ac:dyDescent="0.25">
      <c r="A24" s="42" t="s">
        <v>26</v>
      </c>
      <c r="B24" s="3">
        <v>28570</v>
      </c>
      <c r="C24" s="3">
        <v>29505</v>
      </c>
      <c r="D24" s="3">
        <v>27846</v>
      </c>
      <c r="E24" s="3">
        <v>28553</v>
      </c>
      <c r="F24" s="3">
        <v>26400</v>
      </c>
      <c r="G24" s="3">
        <v>26964</v>
      </c>
      <c r="H24" s="3">
        <v>28540</v>
      </c>
      <c r="I24" s="3">
        <v>27929</v>
      </c>
      <c r="J24" s="3">
        <v>27790</v>
      </c>
      <c r="K24" s="3">
        <v>27902</v>
      </c>
      <c r="L24" s="3">
        <v>28374</v>
      </c>
      <c r="M24" s="3">
        <v>29167</v>
      </c>
      <c r="N24" s="3">
        <v>26140</v>
      </c>
      <c r="O24" s="3">
        <v>28370</v>
      </c>
      <c r="P24" s="49">
        <v>28003.571428571428</v>
      </c>
    </row>
    <row r="25" spans="1:16" x14ac:dyDescent="0.25">
      <c r="A25" s="43" t="s">
        <v>27</v>
      </c>
      <c r="B25" s="37">
        <v>62</v>
      </c>
      <c r="C25" s="37">
        <v>62.55</v>
      </c>
      <c r="D25" s="37">
        <v>72.790990595495231</v>
      </c>
      <c r="E25" s="37">
        <v>66</v>
      </c>
      <c r="F25" s="37">
        <v>76.98</v>
      </c>
      <c r="G25" s="37">
        <v>97</v>
      </c>
      <c r="H25" s="37">
        <v>64.627567199999987</v>
      </c>
      <c r="I25" s="37">
        <v>63.32</v>
      </c>
      <c r="J25" s="37">
        <v>55</v>
      </c>
      <c r="K25" s="37">
        <v>60.72</v>
      </c>
      <c r="L25" s="37">
        <v>61.84</v>
      </c>
      <c r="M25" s="37">
        <v>62.309999999999995</v>
      </c>
      <c r="N25" s="37">
        <v>49</v>
      </c>
      <c r="O25" s="37">
        <v>70.900000000000006</v>
      </c>
      <c r="P25" s="48">
        <v>66.074182699678232</v>
      </c>
    </row>
    <row r="26" spans="1:16" s="39" customFormat="1" ht="15.75" thickBot="1" x14ac:dyDescent="0.3">
      <c r="A26" s="44" t="s">
        <v>28</v>
      </c>
      <c r="B26" s="40">
        <v>17630</v>
      </c>
      <c r="C26" s="40">
        <v>17070</v>
      </c>
      <c r="D26" s="40">
        <v>15545</v>
      </c>
      <c r="E26" s="40">
        <v>15403</v>
      </c>
      <c r="F26" s="40">
        <v>14550</v>
      </c>
      <c r="G26" s="40">
        <v>15077</v>
      </c>
      <c r="H26" s="40">
        <v>17530</v>
      </c>
      <c r="I26" s="40">
        <v>15412</v>
      </c>
      <c r="J26" s="40">
        <v>17480</v>
      </c>
      <c r="K26" s="40">
        <v>15063</v>
      </c>
      <c r="L26" s="40">
        <v>16969</v>
      </c>
      <c r="M26" s="40">
        <v>15763</v>
      </c>
      <c r="N26" s="40">
        <v>16251</v>
      </c>
      <c r="O26" s="40">
        <v>15860</v>
      </c>
      <c r="P26" s="50">
        <v>16114.5</v>
      </c>
    </row>
    <row r="27" spans="1:16" s="41" customFormat="1" ht="19.5" thickBot="1" x14ac:dyDescent="0.35">
      <c r="A27" s="98" t="s">
        <v>48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51</v>
      </c>
      <c r="B28" s="52">
        <v>17348.843430369787</v>
      </c>
      <c r="C28" s="52">
        <v>23689.597871157621</v>
      </c>
      <c r="D28" s="52">
        <v>15899.265956787807</v>
      </c>
      <c r="E28" s="52">
        <v>17901.294683280579</v>
      </c>
      <c r="F28" s="52">
        <v>13651.298759864712</v>
      </c>
      <c r="G28" s="52">
        <v>15034.42664551943</v>
      </c>
      <c r="H28" s="52">
        <v>17222.180532382936</v>
      </c>
      <c r="I28" s="52">
        <v>17882.747608519086</v>
      </c>
      <c r="J28" s="52">
        <v>18194.154533693989</v>
      </c>
      <c r="K28" s="52">
        <v>16685.688475924024</v>
      </c>
      <c r="L28" s="52">
        <v>17150.887857460701</v>
      </c>
      <c r="M28" s="52">
        <v>17228.911950724363</v>
      </c>
      <c r="N28" s="52">
        <v>15597.614512471655</v>
      </c>
      <c r="O28" s="52">
        <v>21176.467992421483</v>
      </c>
      <c r="P28" s="46">
        <v>17475.955772184156</v>
      </c>
    </row>
    <row r="29" spans="1:16" s="39" customFormat="1" x14ac:dyDescent="0.25">
      <c r="A29" s="42" t="s">
        <v>52</v>
      </c>
      <c r="B29" s="38">
        <v>3600</v>
      </c>
      <c r="C29" s="38">
        <v>5316.2550000000001</v>
      </c>
      <c r="D29" s="38">
        <v>715</v>
      </c>
      <c r="E29" s="38">
        <v>517</v>
      </c>
      <c r="F29" s="38">
        <v>770</v>
      </c>
      <c r="G29" s="38">
        <v>393</v>
      </c>
      <c r="H29" s="38">
        <v>700</v>
      </c>
      <c r="I29" s="38">
        <v>721.5</v>
      </c>
      <c r="J29" s="38">
        <v>687</v>
      </c>
      <c r="K29" s="38">
        <v>589</v>
      </c>
      <c r="L29" s="38">
        <v>427</v>
      </c>
      <c r="M29" s="38">
        <v>715</v>
      </c>
      <c r="N29" s="38">
        <v>3000</v>
      </c>
      <c r="O29" s="38">
        <v>325</v>
      </c>
      <c r="P29" s="47">
        <v>1319.6967857142859</v>
      </c>
    </row>
    <row r="30" spans="1:16" x14ac:dyDescent="0.25">
      <c r="A30" s="43" t="s">
        <v>25</v>
      </c>
      <c r="B30" s="37">
        <v>24.6</v>
      </c>
      <c r="C30" s="37">
        <v>17.343318880567598</v>
      </c>
      <c r="D30" s="37">
        <v>25.055287436480004</v>
      </c>
      <c r="E30" s="37">
        <v>22.69</v>
      </c>
      <c r="F30" s="37">
        <v>26.61</v>
      </c>
      <c r="G30" s="37">
        <v>24.57</v>
      </c>
      <c r="H30" s="37">
        <v>24.520264698456227</v>
      </c>
      <c r="I30" s="37">
        <v>22.4</v>
      </c>
      <c r="J30" s="37">
        <v>23.19</v>
      </c>
      <c r="K30" s="37">
        <v>24.423999999999999</v>
      </c>
      <c r="L30" s="37">
        <v>24.569659201557936</v>
      </c>
      <c r="M30" s="37">
        <v>24.66</v>
      </c>
      <c r="N30" s="37">
        <v>27</v>
      </c>
      <c r="O30" s="37">
        <v>18.41</v>
      </c>
      <c r="P30" s="48">
        <v>23.574466444075846</v>
      </c>
    </row>
    <row r="31" spans="1:16" s="39" customFormat="1" x14ac:dyDescent="0.25">
      <c r="A31" s="42" t="s">
        <v>26</v>
      </c>
      <c r="B31" s="3">
        <v>28570</v>
      </c>
      <c r="C31" s="3">
        <v>29505</v>
      </c>
      <c r="D31" s="3">
        <v>27846</v>
      </c>
      <c r="E31" s="3">
        <v>28553</v>
      </c>
      <c r="F31" s="3">
        <v>26400</v>
      </c>
      <c r="G31" s="3">
        <v>26964</v>
      </c>
      <c r="H31" s="3">
        <v>28540</v>
      </c>
      <c r="I31" s="3">
        <v>27929</v>
      </c>
      <c r="J31" s="3">
        <v>27790</v>
      </c>
      <c r="K31" s="3">
        <v>27902</v>
      </c>
      <c r="L31" s="3">
        <v>28374</v>
      </c>
      <c r="M31" s="3">
        <v>29167</v>
      </c>
      <c r="N31" s="3">
        <v>26140</v>
      </c>
      <c r="O31" s="3">
        <v>28370</v>
      </c>
      <c r="P31" s="49">
        <v>28003.571428571428</v>
      </c>
    </row>
    <row r="32" spans="1:16" x14ac:dyDescent="0.25">
      <c r="A32" s="43" t="s">
        <v>27</v>
      </c>
      <c r="B32" s="37">
        <v>62</v>
      </c>
      <c r="C32" s="37">
        <v>62.55</v>
      </c>
      <c r="D32" s="37">
        <v>72.790990595495231</v>
      </c>
      <c r="E32" s="37">
        <v>66</v>
      </c>
      <c r="F32" s="37">
        <v>100</v>
      </c>
      <c r="G32" s="37">
        <v>97</v>
      </c>
      <c r="H32" s="37">
        <v>64.627567199999987</v>
      </c>
      <c r="I32" s="37">
        <v>63.32</v>
      </c>
      <c r="J32" s="37">
        <v>55</v>
      </c>
      <c r="K32" s="37">
        <v>60.72</v>
      </c>
      <c r="L32" s="37">
        <v>61.84</v>
      </c>
      <c r="M32" s="37">
        <v>62.309999999999995</v>
      </c>
      <c r="N32" s="37">
        <v>49</v>
      </c>
      <c r="O32" s="37">
        <v>70.900000000000006</v>
      </c>
      <c r="P32" s="48">
        <v>67.718468413963947</v>
      </c>
    </row>
    <row r="33" spans="1:16" s="39" customFormat="1" ht="15.75" thickBot="1" x14ac:dyDescent="0.3">
      <c r="A33" s="44" t="s">
        <v>28</v>
      </c>
      <c r="B33" s="40">
        <v>17630</v>
      </c>
      <c r="C33" s="40">
        <v>17070</v>
      </c>
      <c r="D33" s="40">
        <v>15545</v>
      </c>
      <c r="E33" s="40">
        <v>15403</v>
      </c>
      <c r="F33" s="40">
        <v>14550</v>
      </c>
      <c r="G33" s="40">
        <v>15077</v>
      </c>
      <c r="H33" s="40">
        <v>17530</v>
      </c>
      <c r="I33" s="40">
        <v>15412</v>
      </c>
      <c r="J33" s="40">
        <v>17480</v>
      </c>
      <c r="K33" s="40">
        <v>15063</v>
      </c>
      <c r="L33" s="40">
        <v>16969</v>
      </c>
      <c r="M33" s="40">
        <v>15763</v>
      </c>
      <c r="N33" s="40">
        <v>16251</v>
      </c>
      <c r="O33" s="40">
        <v>15860</v>
      </c>
      <c r="P33" s="50">
        <v>16114.5</v>
      </c>
    </row>
    <row r="34" spans="1:16" s="41" customFormat="1" ht="19.5" thickBot="1" x14ac:dyDescent="0.35">
      <c r="A34" s="98" t="s">
        <v>40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51</v>
      </c>
      <c r="B35" s="52">
        <v>15153.353954927088</v>
      </c>
      <c r="C35" s="52">
        <v>17964.543548140213</v>
      </c>
      <c r="D35" s="52">
        <v>16169.415904081967</v>
      </c>
      <c r="E35" s="52">
        <v>17227.324401913876</v>
      </c>
      <c r="F35" s="52">
        <v>11215.229600116374</v>
      </c>
      <c r="G35" s="52">
        <v>15034.42664551943</v>
      </c>
      <c r="H35" s="52">
        <v>15518.545296048636</v>
      </c>
      <c r="I35" s="52">
        <v>17170.273118723169</v>
      </c>
      <c r="J35" s="52">
        <v>18194.154533693989</v>
      </c>
      <c r="K35" s="52">
        <v>17373.575238769539</v>
      </c>
      <c r="L35" s="52">
        <v>18487.698401534442</v>
      </c>
      <c r="M35" s="52">
        <v>17143.100660833603</v>
      </c>
      <c r="N35" s="52">
        <v>17049.836734693876</v>
      </c>
      <c r="O35" s="52">
        <v>17054.964661670696</v>
      </c>
      <c r="P35" s="46">
        <v>16482.603050047637</v>
      </c>
    </row>
    <row r="36" spans="1:16" s="39" customFormat="1" x14ac:dyDescent="0.25">
      <c r="A36" s="42" t="s">
        <v>52</v>
      </c>
      <c r="B36" s="38">
        <v>790</v>
      </c>
      <c r="C36" s="38">
        <v>610.78499999999997</v>
      </c>
      <c r="D36" s="38">
        <v>715</v>
      </c>
      <c r="E36" s="38">
        <v>517</v>
      </c>
      <c r="F36" s="38">
        <v>770</v>
      </c>
      <c r="G36" s="38">
        <v>393</v>
      </c>
      <c r="H36" s="38">
        <v>700</v>
      </c>
      <c r="I36" s="38">
        <v>718.7</v>
      </c>
      <c r="J36" s="38">
        <v>687</v>
      </c>
      <c r="K36" s="38">
        <v>593</v>
      </c>
      <c r="L36" s="38">
        <v>427</v>
      </c>
      <c r="M36" s="38">
        <v>715</v>
      </c>
      <c r="N36" s="38">
        <v>550</v>
      </c>
      <c r="O36" s="38">
        <v>325</v>
      </c>
      <c r="P36" s="47">
        <v>607.96321428571434</v>
      </c>
    </row>
    <row r="37" spans="1:16" x14ac:dyDescent="0.25">
      <c r="A37" s="43" t="s">
        <v>25</v>
      </c>
      <c r="B37" s="37">
        <v>29.2</v>
      </c>
      <c r="C37" s="37">
        <v>24.102564102564102</v>
      </c>
      <c r="D37" s="37">
        <v>24.557836429840005</v>
      </c>
      <c r="E37" s="37">
        <v>23.75</v>
      </c>
      <c r="F37" s="37">
        <v>33.71</v>
      </c>
      <c r="G37" s="37">
        <v>24.57</v>
      </c>
      <c r="H37" s="37">
        <v>27.926575188731725</v>
      </c>
      <c r="I37" s="37">
        <v>23.52</v>
      </c>
      <c r="J37" s="37">
        <v>23.19</v>
      </c>
      <c r="K37" s="37">
        <v>23.257000000000001</v>
      </c>
      <c r="L37" s="37">
        <v>22.408076923076926</v>
      </c>
      <c r="M37" s="37">
        <v>24.81</v>
      </c>
      <c r="N37" s="37">
        <v>24</v>
      </c>
      <c r="O37" s="37">
        <v>23.69</v>
      </c>
      <c r="P37" s="48">
        <v>25.192289474586627</v>
      </c>
    </row>
    <row r="38" spans="1:16" s="39" customFormat="1" x14ac:dyDescent="0.25">
      <c r="A38" s="42" t="s">
        <v>26</v>
      </c>
      <c r="B38" s="3">
        <v>28570</v>
      </c>
      <c r="C38" s="3">
        <v>29505</v>
      </c>
      <c r="D38" s="3">
        <v>27846</v>
      </c>
      <c r="E38" s="3">
        <v>28553</v>
      </c>
      <c r="F38" s="3">
        <v>26400</v>
      </c>
      <c r="G38" s="3">
        <v>26964</v>
      </c>
      <c r="H38" s="3">
        <v>28540</v>
      </c>
      <c r="I38" s="3">
        <v>27929</v>
      </c>
      <c r="J38" s="3">
        <v>27790</v>
      </c>
      <c r="K38" s="3">
        <v>27902</v>
      </c>
      <c r="L38" s="3">
        <v>28374</v>
      </c>
      <c r="M38" s="3">
        <v>29167</v>
      </c>
      <c r="N38" s="3">
        <v>26140</v>
      </c>
      <c r="O38" s="3">
        <v>28370</v>
      </c>
      <c r="P38" s="49">
        <v>28003.571428571428</v>
      </c>
    </row>
    <row r="39" spans="1:16" x14ac:dyDescent="0.25">
      <c r="A39" s="43" t="s">
        <v>27</v>
      </c>
      <c r="B39" s="37">
        <v>62</v>
      </c>
      <c r="C39" s="37">
        <v>62.55</v>
      </c>
      <c r="D39" s="37">
        <v>72.790990595495231</v>
      </c>
      <c r="E39" s="37">
        <v>66</v>
      </c>
      <c r="F39" s="37">
        <v>96.07</v>
      </c>
      <c r="G39" s="37">
        <v>97</v>
      </c>
      <c r="H39" s="37">
        <v>64.627567199999987</v>
      </c>
      <c r="I39" s="37">
        <v>63.32</v>
      </c>
      <c r="J39" s="37">
        <v>55</v>
      </c>
      <c r="K39" s="37">
        <v>60.72</v>
      </c>
      <c r="L39" s="37">
        <v>61.84</v>
      </c>
      <c r="M39" s="37">
        <v>62.309999999999995</v>
      </c>
      <c r="N39" s="37">
        <v>49</v>
      </c>
      <c r="O39" s="37">
        <v>70.900000000000006</v>
      </c>
      <c r="P39" s="48">
        <v>67.437754128249665</v>
      </c>
    </row>
    <row r="40" spans="1:16" s="39" customFormat="1" ht="15.75" thickBot="1" x14ac:dyDescent="0.3">
      <c r="A40" s="44" t="s">
        <v>28</v>
      </c>
      <c r="B40" s="40">
        <v>17630</v>
      </c>
      <c r="C40" s="40">
        <v>17070</v>
      </c>
      <c r="D40" s="40">
        <v>15545</v>
      </c>
      <c r="E40" s="40">
        <v>15403</v>
      </c>
      <c r="F40" s="40">
        <v>14550</v>
      </c>
      <c r="G40" s="40">
        <v>15077</v>
      </c>
      <c r="H40" s="40">
        <v>17530</v>
      </c>
      <c r="I40" s="40">
        <v>15412</v>
      </c>
      <c r="J40" s="40">
        <v>17480</v>
      </c>
      <c r="K40" s="40">
        <v>15063</v>
      </c>
      <c r="L40" s="40">
        <v>16969</v>
      </c>
      <c r="M40" s="40">
        <v>15763</v>
      </c>
      <c r="N40" s="40">
        <v>16251</v>
      </c>
      <c r="O40" s="40">
        <v>15860</v>
      </c>
      <c r="P40" s="50">
        <v>16114.5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B40" sqref="B40:P40"/>
    </sheetView>
  </sheetViews>
  <sheetFormatPr defaultRowHeight="15" x14ac:dyDescent="0.25"/>
  <cols>
    <col min="1" max="1" width="18.42578125" style="45" customWidth="1"/>
    <col min="2" max="16" width="7.140625" style="1" customWidth="1"/>
    <col min="17" max="17" width="9.140625" style="1"/>
    <col min="18" max="33" width="7.140625" style="1" customWidth="1"/>
    <col min="34" max="16384" width="9.140625" style="1"/>
  </cols>
  <sheetData>
    <row r="1" spans="1:31" ht="21" x14ac:dyDescent="0.35">
      <c r="A1" s="96" t="str">
        <f>'KN 2016 TV tab.1'!A1:P1</f>
        <v>Krajské normativy a ukazatele pro stanovení krajských normativů v roce 2016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ht="19.5" thickBot="1" x14ac:dyDescent="0.3">
      <c r="A6" s="98" t="s">
        <v>41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x14ac:dyDescent="0.25">
      <c r="A7" s="51" t="s">
        <v>51</v>
      </c>
      <c r="B7" s="52">
        <v>19138.863569103287</v>
      </c>
      <c r="C7" s="52">
        <v>19276.792752580543</v>
      </c>
      <c r="D7" s="52">
        <v>17552.82621164756</v>
      </c>
      <c r="E7" s="52">
        <v>18304.436857260385</v>
      </c>
      <c r="F7" s="52">
        <v>20504.518560670036</v>
      </c>
      <c r="G7" s="52">
        <v>15951.743547163715</v>
      </c>
      <c r="H7" s="52">
        <v>16020.27313437006</v>
      </c>
      <c r="I7" s="52">
        <v>18640.670752448328</v>
      </c>
      <c r="J7" s="52">
        <v>19195.737001006375</v>
      </c>
      <c r="K7" s="52">
        <v>18104.012195213414</v>
      </c>
      <c r="L7" s="52">
        <v>18808.194165070418</v>
      </c>
      <c r="M7" s="52">
        <v>19032.251111019181</v>
      </c>
      <c r="N7" s="52">
        <v>14986.152524167563</v>
      </c>
      <c r="O7" s="52">
        <v>17971.277240533698</v>
      </c>
      <c r="P7" s="46">
        <v>18106.267830161039</v>
      </c>
    </row>
    <row r="8" spans="1:31" x14ac:dyDescent="0.25">
      <c r="A8" s="42" t="s">
        <v>52</v>
      </c>
      <c r="B8" s="38">
        <v>1890</v>
      </c>
      <c r="C8" s="38">
        <v>2061.6750000000002</v>
      </c>
      <c r="D8" s="38">
        <v>715</v>
      </c>
      <c r="E8" s="38">
        <v>517</v>
      </c>
      <c r="F8" s="38">
        <v>770</v>
      </c>
      <c r="G8" s="38">
        <v>397</v>
      </c>
      <c r="H8" s="38">
        <v>700</v>
      </c>
      <c r="I8" s="38">
        <v>724.6</v>
      </c>
      <c r="J8" s="38">
        <v>691</v>
      </c>
      <c r="K8" s="38">
        <v>598</v>
      </c>
      <c r="L8" s="38">
        <v>427</v>
      </c>
      <c r="M8" s="38">
        <v>715</v>
      </c>
      <c r="N8" s="38">
        <v>1500</v>
      </c>
      <c r="O8" s="38">
        <v>325</v>
      </c>
      <c r="P8" s="47">
        <v>859.3767857142858</v>
      </c>
    </row>
    <row r="9" spans="1:31" x14ac:dyDescent="0.25">
      <c r="A9" s="43" t="s">
        <v>25</v>
      </c>
      <c r="B9" s="37">
        <v>21.8</v>
      </c>
      <c r="C9" s="37">
        <v>22.126022126022129</v>
      </c>
      <c r="D9" s="37">
        <v>22.456359728320006</v>
      </c>
      <c r="E9" s="37">
        <v>22.1</v>
      </c>
      <c r="F9" s="37">
        <v>18.12</v>
      </c>
      <c r="G9" s="37">
        <v>22.97</v>
      </c>
      <c r="H9" s="37">
        <v>26.828949335627563</v>
      </c>
      <c r="I9" s="37">
        <v>21.32</v>
      </c>
      <c r="J9" s="37">
        <v>21.68</v>
      </c>
      <c r="K9" s="37">
        <v>22.134</v>
      </c>
      <c r="L9" s="37">
        <v>21.945200956937796</v>
      </c>
      <c r="M9" s="37">
        <v>21.88</v>
      </c>
      <c r="N9" s="37">
        <v>28.5</v>
      </c>
      <c r="O9" s="37">
        <v>22.27</v>
      </c>
      <c r="P9" s="48">
        <v>22.580752296207681</v>
      </c>
    </row>
    <row r="10" spans="1:31" x14ac:dyDescent="0.25">
      <c r="A10" s="42" t="s">
        <v>26</v>
      </c>
      <c r="B10" s="3">
        <v>28570</v>
      </c>
      <c r="C10" s="3">
        <v>29505</v>
      </c>
      <c r="D10" s="3">
        <v>27846</v>
      </c>
      <c r="E10" s="3">
        <v>28553</v>
      </c>
      <c r="F10" s="3">
        <v>26400</v>
      </c>
      <c r="G10" s="3">
        <v>26964</v>
      </c>
      <c r="H10" s="3">
        <v>28540</v>
      </c>
      <c r="I10" s="3">
        <v>27929</v>
      </c>
      <c r="J10" s="3">
        <v>27790</v>
      </c>
      <c r="K10" s="3">
        <v>27902</v>
      </c>
      <c r="L10" s="3">
        <v>28374</v>
      </c>
      <c r="M10" s="3">
        <v>29167</v>
      </c>
      <c r="N10" s="3">
        <v>26140</v>
      </c>
      <c r="O10" s="3">
        <v>28370</v>
      </c>
      <c r="P10" s="49">
        <v>28003.571428571428</v>
      </c>
    </row>
    <row r="11" spans="1:31" x14ac:dyDescent="0.25">
      <c r="A11" s="43" t="s">
        <v>27</v>
      </c>
      <c r="B11" s="37">
        <v>62</v>
      </c>
      <c r="C11" s="37">
        <v>62.55</v>
      </c>
      <c r="D11" s="37">
        <v>69.792883834660017</v>
      </c>
      <c r="E11" s="37">
        <v>66</v>
      </c>
      <c r="F11" s="37">
        <v>57.793999999999997</v>
      </c>
      <c r="G11" s="37">
        <v>97</v>
      </c>
      <c r="H11" s="37">
        <v>64.627567199999987</v>
      </c>
      <c r="I11" s="37">
        <v>63.32</v>
      </c>
      <c r="J11" s="37">
        <v>55</v>
      </c>
      <c r="K11" s="37">
        <v>60.72</v>
      </c>
      <c r="L11" s="37">
        <v>61.84</v>
      </c>
      <c r="M11" s="37">
        <v>62.309999999999995</v>
      </c>
      <c r="N11" s="37">
        <v>49</v>
      </c>
      <c r="O11" s="37">
        <v>70.900000000000006</v>
      </c>
      <c r="P11" s="48">
        <v>64.489603645332849</v>
      </c>
    </row>
    <row r="12" spans="1:31" ht="15.75" thickBot="1" x14ac:dyDescent="0.3">
      <c r="A12" s="44" t="s">
        <v>28</v>
      </c>
      <c r="B12" s="40">
        <v>17630</v>
      </c>
      <c r="C12" s="40">
        <v>17070</v>
      </c>
      <c r="D12" s="40">
        <v>15545</v>
      </c>
      <c r="E12" s="40">
        <v>15403</v>
      </c>
      <c r="F12" s="40">
        <v>14550</v>
      </c>
      <c r="G12" s="40">
        <v>15077</v>
      </c>
      <c r="H12" s="40">
        <v>17530</v>
      </c>
      <c r="I12" s="40">
        <v>15412</v>
      </c>
      <c r="J12" s="40">
        <v>17480</v>
      </c>
      <c r="K12" s="40">
        <v>15063</v>
      </c>
      <c r="L12" s="40">
        <v>16969</v>
      </c>
      <c r="M12" s="40">
        <v>15763</v>
      </c>
      <c r="N12" s="40">
        <v>16251</v>
      </c>
      <c r="O12" s="40">
        <v>15860</v>
      </c>
      <c r="P12" s="50">
        <v>16114.5</v>
      </c>
    </row>
    <row r="13" spans="1:31" ht="19.5" thickBot="1" x14ac:dyDescent="0.3">
      <c r="A13" s="98" t="s">
        <v>38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x14ac:dyDescent="0.25">
      <c r="A14" s="51" t="s">
        <v>51</v>
      </c>
      <c r="B14" s="52">
        <v>18582.169568940906</v>
      </c>
      <c r="C14" s="52">
        <v>20169.639709102281</v>
      </c>
      <c r="D14" s="52">
        <v>17668.092668196543</v>
      </c>
      <c r="E14" s="52">
        <v>17197.01604278075</v>
      </c>
      <c r="F14" s="52">
        <v>26164.44351353735</v>
      </c>
      <c r="G14" s="52">
        <v>16783.038199940111</v>
      </c>
      <c r="H14" s="52">
        <v>18317.329405536919</v>
      </c>
      <c r="I14" s="52">
        <v>18685.035439455787</v>
      </c>
      <c r="J14" s="52">
        <v>20104.975973708755</v>
      </c>
      <c r="K14" s="52">
        <v>19047.143849045435</v>
      </c>
      <c r="L14" s="52">
        <v>20304.40333147833</v>
      </c>
      <c r="M14" s="52">
        <v>19314.980416745977</v>
      </c>
      <c r="N14" s="52">
        <v>18238.018552875696</v>
      </c>
      <c r="O14" s="52">
        <v>17835.211970450491</v>
      </c>
      <c r="P14" s="46">
        <v>19172.249902985383</v>
      </c>
    </row>
    <row r="15" spans="1:31" x14ac:dyDescent="0.25">
      <c r="A15" s="42" t="s">
        <v>52</v>
      </c>
      <c r="B15" s="38">
        <v>790</v>
      </c>
      <c r="C15" s="38">
        <v>610.78499999999997</v>
      </c>
      <c r="D15" s="38">
        <v>715</v>
      </c>
      <c r="E15" s="38">
        <v>517</v>
      </c>
      <c r="F15" s="38">
        <v>770</v>
      </c>
      <c r="G15" s="38">
        <v>400</v>
      </c>
      <c r="H15" s="38">
        <v>700</v>
      </c>
      <c r="I15" s="38">
        <v>724.7</v>
      </c>
      <c r="J15" s="38">
        <v>696</v>
      </c>
      <c r="K15" s="38">
        <v>604</v>
      </c>
      <c r="L15" s="38">
        <v>427</v>
      </c>
      <c r="M15" s="38">
        <v>715</v>
      </c>
      <c r="N15" s="38">
        <v>550</v>
      </c>
      <c r="O15" s="38">
        <v>325</v>
      </c>
      <c r="P15" s="47">
        <v>610.32035714285723</v>
      </c>
    </row>
    <row r="16" spans="1:31" x14ac:dyDescent="0.25">
      <c r="A16" s="43" t="s">
        <v>25</v>
      </c>
      <c r="B16" s="37">
        <v>22.6</v>
      </c>
      <c r="C16" s="37">
        <v>20.956719817767656</v>
      </c>
      <c r="D16" s="37">
        <v>22.121341703440002</v>
      </c>
      <c r="E16" s="37">
        <v>23.8</v>
      </c>
      <c r="F16" s="37">
        <v>14.79</v>
      </c>
      <c r="G16" s="37">
        <v>21.69</v>
      </c>
      <c r="H16" s="37">
        <v>22.737455135117433</v>
      </c>
      <c r="I16" s="37">
        <v>21.26</v>
      </c>
      <c r="J16" s="37">
        <v>20.47</v>
      </c>
      <c r="K16" s="37">
        <v>20.835000000000001</v>
      </c>
      <c r="L16" s="37">
        <v>20.015068379610444</v>
      </c>
      <c r="M16" s="37">
        <v>21.5</v>
      </c>
      <c r="N16" s="37">
        <v>22</v>
      </c>
      <c r="O16" s="37">
        <v>22.47</v>
      </c>
      <c r="P16" s="48">
        <v>21.23182750256683</v>
      </c>
    </row>
    <row r="17" spans="1:16" x14ac:dyDescent="0.25">
      <c r="A17" s="42" t="s">
        <v>26</v>
      </c>
      <c r="B17" s="3">
        <v>28570</v>
      </c>
      <c r="C17" s="3">
        <v>29505</v>
      </c>
      <c r="D17" s="3">
        <v>27846</v>
      </c>
      <c r="E17" s="3">
        <v>28553</v>
      </c>
      <c r="F17" s="3">
        <v>26400</v>
      </c>
      <c r="G17" s="3">
        <v>26964</v>
      </c>
      <c r="H17" s="3">
        <v>28540</v>
      </c>
      <c r="I17" s="3">
        <v>27929</v>
      </c>
      <c r="J17" s="3">
        <v>27790</v>
      </c>
      <c r="K17" s="3">
        <v>27902</v>
      </c>
      <c r="L17" s="3">
        <v>28374</v>
      </c>
      <c r="M17" s="3">
        <v>29167</v>
      </c>
      <c r="N17" s="3">
        <v>26140</v>
      </c>
      <c r="O17" s="3">
        <v>28370</v>
      </c>
      <c r="P17" s="49">
        <v>28003.571428571428</v>
      </c>
    </row>
    <row r="18" spans="1:16" x14ac:dyDescent="0.25">
      <c r="A18" s="43" t="s">
        <v>27</v>
      </c>
      <c r="B18" s="37">
        <v>62</v>
      </c>
      <c r="C18" s="37">
        <v>62.55</v>
      </c>
      <c r="D18" s="37">
        <v>72.790990595495231</v>
      </c>
      <c r="E18" s="37">
        <v>66</v>
      </c>
      <c r="F18" s="37">
        <v>36.799999999999997</v>
      </c>
      <c r="G18" s="37">
        <v>97</v>
      </c>
      <c r="H18" s="37">
        <v>64.627567199999987</v>
      </c>
      <c r="I18" s="37">
        <v>63.32</v>
      </c>
      <c r="J18" s="37">
        <v>55</v>
      </c>
      <c r="K18" s="37">
        <v>60.72</v>
      </c>
      <c r="L18" s="37">
        <v>61.84</v>
      </c>
      <c r="M18" s="37">
        <v>62.309999999999995</v>
      </c>
      <c r="N18" s="37">
        <v>49</v>
      </c>
      <c r="O18" s="37">
        <v>70.900000000000006</v>
      </c>
      <c r="P18" s="48">
        <v>63.204182699678235</v>
      </c>
    </row>
    <row r="19" spans="1:16" ht="15.75" thickBot="1" x14ac:dyDescent="0.3">
      <c r="A19" s="44" t="s">
        <v>28</v>
      </c>
      <c r="B19" s="40">
        <v>17630</v>
      </c>
      <c r="C19" s="40">
        <v>17070</v>
      </c>
      <c r="D19" s="40">
        <v>15545</v>
      </c>
      <c r="E19" s="40">
        <v>15403</v>
      </c>
      <c r="F19" s="40">
        <v>14550</v>
      </c>
      <c r="G19" s="40">
        <v>15077</v>
      </c>
      <c r="H19" s="40">
        <v>17530</v>
      </c>
      <c r="I19" s="40">
        <v>15412</v>
      </c>
      <c r="J19" s="40">
        <v>17480</v>
      </c>
      <c r="K19" s="40">
        <v>15063</v>
      </c>
      <c r="L19" s="40">
        <v>16969</v>
      </c>
      <c r="M19" s="40">
        <v>15763</v>
      </c>
      <c r="N19" s="40">
        <v>16251</v>
      </c>
      <c r="O19" s="40">
        <v>15860</v>
      </c>
      <c r="P19" s="50">
        <v>16114.5</v>
      </c>
    </row>
    <row r="20" spans="1:16" ht="19.5" thickBot="1" x14ac:dyDescent="0.3">
      <c r="A20" s="98" t="s">
        <v>39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x14ac:dyDescent="0.25">
      <c r="A21" s="51" t="s">
        <v>51</v>
      </c>
      <c r="B21" s="52">
        <v>19508.032712403452</v>
      </c>
      <c r="C21" s="52">
        <v>18742.816393884892</v>
      </c>
      <c r="D21" s="52">
        <v>17329.254335200323</v>
      </c>
      <c r="E21" s="52">
        <v>18227.650362244687</v>
      </c>
      <c r="F21" s="52">
        <v>21371.001732777597</v>
      </c>
      <c r="G21" s="52">
        <v>15951.743547163715</v>
      </c>
      <c r="H21" s="52">
        <v>16855.632090058847</v>
      </c>
      <c r="I21" s="52">
        <v>18640.670752448328</v>
      </c>
      <c r="J21" s="52">
        <v>19195.737001006375</v>
      </c>
      <c r="K21" s="52">
        <v>17394.65295155971</v>
      </c>
      <c r="L21" s="52">
        <v>18188.362151413559</v>
      </c>
      <c r="M21" s="52">
        <v>18830.128934922453</v>
      </c>
      <c r="N21" s="52">
        <v>15597.614512471655</v>
      </c>
      <c r="O21" s="52">
        <v>19463.052870194588</v>
      </c>
      <c r="P21" s="46">
        <v>18235.453596267875</v>
      </c>
    </row>
    <row r="22" spans="1:16" x14ac:dyDescent="0.25">
      <c r="A22" s="42" t="s">
        <v>52</v>
      </c>
      <c r="B22" s="38">
        <v>1890</v>
      </c>
      <c r="C22" s="38">
        <v>2462.3676</v>
      </c>
      <c r="D22" s="38">
        <v>715</v>
      </c>
      <c r="E22" s="38">
        <v>517</v>
      </c>
      <c r="F22" s="38">
        <v>770</v>
      </c>
      <c r="G22" s="38">
        <v>397</v>
      </c>
      <c r="H22" s="38">
        <v>700</v>
      </c>
      <c r="I22" s="38">
        <v>724.6</v>
      </c>
      <c r="J22" s="38">
        <v>691</v>
      </c>
      <c r="K22" s="38">
        <v>593</v>
      </c>
      <c r="L22" s="38">
        <v>427</v>
      </c>
      <c r="M22" s="38">
        <v>715</v>
      </c>
      <c r="N22" s="38">
        <v>1500</v>
      </c>
      <c r="O22" s="38">
        <v>325</v>
      </c>
      <c r="P22" s="47">
        <v>887.6405428571428</v>
      </c>
    </row>
    <row r="23" spans="1:16" x14ac:dyDescent="0.25">
      <c r="A23" s="43" t="s">
        <v>25</v>
      </c>
      <c r="B23" s="37">
        <v>21.3</v>
      </c>
      <c r="C23" s="37">
        <v>22.889842632331902</v>
      </c>
      <c r="D23" s="37">
        <v>22.628944771440004</v>
      </c>
      <c r="E23" s="37">
        <v>22.21</v>
      </c>
      <c r="F23" s="37">
        <v>17.93</v>
      </c>
      <c r="G23" s="37">
        <v>22.97</v>
      </c>
      <c r="H23" s="37">
        <v>25.181104344968869</v>
      </c>
      <c r="I23" s="37">
        <v>21.32</v>
      </c>
      <c r="J23" s="37">
        <v>21.68</v>
      </c>
      <c r="K23" s="37">
        <v>23.222999999999999</v>
      </c>
      <c r="L23" s="37">
        <v>22.858382775119619</v>
      </c>
      <c r="M23" s="37">
        <v>22.16</v>
      </c>
      <c r="N23" s="37">
        <v>27</v>
      </c>
      <c r="O23" s="37">
        <v>20.29</v>
      </c>
      <c r="P23" s="48">
        <v>22.402948180275747</v>
      </c>
    </row>
    <row r="24" spans="1:16" x14ac:dyDescent="0.25">
      <c r="A24" s="42" t="s">
        <v>26</v>
      </c>
      <c r="B24" s="3">
        <v>28570</v>
      </c>
      <c r="C24" s="3">
        <v>29505</v>
      </c>
      <c r="D24" s="3">
        <v>27846</v>
      </c>
      <c r="E24" s="3">
        <v>28553</v>
      </c>
      <c r="F24" s="3">
        <v>26400</v>
      </c>
      <c r="G24" s="3">
        <v>26964</v>
      </c>
      <c r="H24" s="3">
        <v>28540</v>
      </c>
      <c r="I24" s="3">
        <v>27929</v>
      </c>
      <c r="J24" s="3">
        <v>27790</v>
      </c>
      <c r="K24" s="3">
        <v>27902</v>
      </c>
      <c r="L24" s="3">
        <v>28374</v>
      </c>
      <c r="M24" s="3">
        <v>29167</v>
      </c>
      <c r="N24" s="3">
        <v>26140</v>
      </c>
      <c r="O24" s="3">
        <v>28370</v>
      </c>
      <c r="P24" s="49">
        <v>28003.571428571428</v>
      </c>
    </row>
    <row r="25" spans="1:16" x14ac:dyDescent="0.25">
      <c r="A25" s="43" t="s">
        <v>27</v>
      </c>
      <c r="B25" s="37">
        <v>62</v>
      </c>
      <c r="C25" s="37">
        <v>62.55</v>
      </c>
      <c r="D25" s="37">
        <v>72.790990595495231</v>
      </c>
      <c r="E25" s="37">
        <v>66</v>
      </c>
      <c r="F25" s="37">
        <v>47.16</v>
      </c>
      <c r="G25" s="37">
        <v>97</v>
      </c>
      <c r="H25" s="37">
        <v>64.627567199999987</v>
      </c>
      <c r="I25" s="37">
        <v>63.32</v>
      </c>
      <c r="J25" s="37">
        <v>55</v>
      </c>
      <c r="K25" s="37">
        <v>60.72</v>
      </c>
      <c r="L25" s="37">
        <v>61.84</v>
      </c>
      <c r="M25" s="37">
        <v>62.309999999999995</v>
      </c>
      <c r="N25" s="37">
        <v>49</v>
      </c>
      <c r="O25" s="37">
        <v>70.900000000000006</v>
      </c>
      <c r="P25" s="48">
        <v>63.944182699678223</v>
      </c>
    </row>
    <row r="26" spans="1:16" ht="15.75" thickBot="1" x14ac:dyDescent="0.3">
      <c r="A26" s="44" t="s">
        <v>28</v>
      </c>
      <c r="B26" s="40">
        <v>17630</v>
      </c>
      <c r="C26" s="40">
        <v>17070</v>
      </c>
      <c r="D26" s="40">
        <v>15545</v>
      </c>
      <c r="E26" s="40">
        <v>15403</v>
      </c>
      <c r="F26" s="40">
        <v>14550</v>
      </c>
      <c r="G26" s="40">
        <v>15077</v>
      </c>
      <c r="H26" s="40">
        <v>17530</v>
      </c>
      <c r="I26" s="40">
        <v>15412</v>
      </c>
      <c r="J26" s="40">
        <v>17480</v>
      </c>
      <c r="K26" s="40">
        <v>15063</v>
      </c>
      <c r="L26" s="40">
        <v>16969</v>
      </c>
      <c r="M26" s="40">
        <v>15763</v>
      </c>
      <c r="N26" s="40">
        <v>16251</v>
      </c>
      <c r="O26" s="40">
        <v>15860</v>
      </c>
      <c r="P26" s="50">
        <v>16114.5</v>
      </c>
    </row>
    <row r="27" spans="1:16" ht="19.5" thickBot="1" x14ac:dyDescent="0.3">
      <c r="A27" s="98" t="s">
        <v>45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x14ac:dyDescent="0.25">
      <c r="A28" s="51" t="s">
        <v>51</v>
      </c>
      <c r="B28" s="52">
        <v>20136.160503540519</v>
      </c>
      <c r="C28" s="52">
        <v>19276.792752580543</v>
      </c>
      <c r="D28" s="52">
        <v>17264.643329164905</v>
      </c>
      <c r="E28" s="52">
        <v>18304.436857260385</v>
      </c>
      <c r="F28" s="52">
        <v>18161.392617112942</v>
      </c>
      <c r="G28" s="52">
        <v>15951.743547163715</v>
      </c>
      <c r="H28" s="52">
        <v>16073.984138839334</v>
      </c>
      <c r="I28" s="52">
        <v>18640.670752448328</v>
      </c>
      <c r="J28" s="52">
        <v>19195.737001006375</v>
      </c>
      <c r="K28" s="52">
        <v>18813.040739522832</v>
      </c>
      <c r="L28" s="52">
        <v>18206.678364207619</v>
      </c>
      <c r="M28" s="52">
        <v>17607.081805123878</v>
      </c>
      <c r="N28" s="52">
        <v>14986.152524167563</v>
      </c>
      <c r="O28" s="52">
        <v>17134.259257042009</v>
      </c>
      <c r="P28" s="46">
        <v>17839.483870655786</v>
      </c>
    </row>
    <row r="29" spans="1:16" x14ac:dyDescent="0.25">
      <c r="A29" s="42" t="s">
        <v>52</v>
      </c>
      <c r="B29" s="38">
        <v>790</v>
      </c>
      <c r="C29" s="38">
        <v>610.78499999999997</v>
      </c>
      <c r="D29" s="38">
        <v>715</v>
      </c>
      <c r="E29" s="38">
        <v>517</v>
      </c>
      <c r="F29" s="38">
        <v>770</v>
      </c>
      <c r="G29" s="38">
        <v>397</v>
      </c>
      <c r="H29" s="38">
        <v>700</v>
      </c>
      <c r="I29" s="38">
        <v>724.6</v>
      </c>
      <c r="J29" s="38">
        <v>691</v>
      </c>
      <c r="K29" s="38">
        <v>602</v>
      </c>
      <c r="L29" s="38">
        <v>427</v>
      </c>
      <c r="M29" s="38">
        <v>715</v>
      </c>
      <c r="N29" s="38">
        <v>550</v>
      </c>
      <c r="O29" s="38">
        <v>325</v>
      </c>
      <c r="P29" s="47">
        <v>609.59892857142859</v>
      </c>
    </row>
    <row r="30" spans="1:16" x14ac:dyDescent="0.25">
      <c r="A30" s="43" t="s">
        <v>25</v>
      </c>
      <c r="B30" s="37">
        <v>20.5</v>
      </c>
      <c r="C30" s="37">
        <v>22.126022126022129</v>
      </c>
      <c r="D30" s="37">
        <v>22.831985998640004</v>
      </c>
      <c r="E30" s="37">
        <v>22.1</v>
      </c>
      <c r="F30" s="37">
        <v>20.89</v>
      </c>
      <c r="G30" s="37">
        <v>22.97</v>
      </c>
      <c r="H30" s="37">
        <v>26.716537536735267</v>
      </c>
      <c r="I30" s="37">
        <v>21.32</v>
      </c>
      <c r="J30" s="37">
        <v>21.68</v>
      </c>
      <c r="K30" s="37">
        <v>21.143000000000001</v>
      </c>
      <c r="L30" s="37">
        <v>22.830309623430963</v>
      </c>
      <c r="M30" s="37">
        <v>24.02</v>
      </c>
      <c r="N30" s="37">
        <v>28.5</v>
      </c>
      <c r="O30" s="37">
        <v>23.56</v>
      </c>
      <c r="P30" s="48">
        <v>22.94198966320203</v>
      </c>
    </row>
    <row r="31" spans="1:16" x14ac:dyDescent="0.25">
      <c r="A31" s="42" t="s">
        <v>26</v>
      </c>
      <c r="B31" s="3">
        <v>28570</v>
      </c>
      <c r="C31" s="3">
        <v>29505</v>
      </c>
      <c r="D31" s="3">
        <v>27846</v>
      </c>
      <c r="E31" s="3">
        <v>28553</v>
      </c>
      <c r="F31" s="3">
        <v>26400</v>
      </c>
      <c r="G31" s="3">
        <v>26964</v>
      </c>
      <c r="H31" s="3">
        <v>28540</v>
      </c>
      <c r="I31" s="3">
        <v>27929</v>
      </c>
      <c r="J31" s="3">
        <v>27790</v>
      </c>
      <c r="K31" s="3">
        <v>27902</v>
      </c>
      <c r="L31" s="3">
        <v>28374</v>
      </c>
      <c r="M31" s="3">
        <v>29167</v>
      </c>
      <c r="N31" s="3">
        <v>26140</v>
      </c>
      <c r="O31" s="3">
        <v>28370</v>
      </c>
      <c r="P31" s="49">
        <v>28003.571428571428</v>
      </c>
    </row>
    <row r="32" spans="1:16" x14ac:dyDescent="0.25">
      <c r="A32" s="43" t="s">
        <v>27</v>
      </c>
      <c r="B32" s="37">
        <v>62</v>
      </c>
      <c r="C32" s="37">
        <v>62.55</v>
      </c>
      <c r="D32" s="37">
        <v>70.944330634111225</v>
      </c>
      <c r="E32" s="37">
        <v>66</v>
      </c>
      <c r="F32" s="37">
        <v>58.273000000000003</v>
      </c>
      <c r="G32" s="37">
        <v>97</v>
      </c>
      <c r="H32" s="37">
        <v>64.627567199999987</v>
      </c>
      <c r="I32" s="37">
        <v>63.32</v>
      </c>
      <c r="J32" s="37">
        <v>55</v>
      </c>
      <c r="K32" s="37">
        <v>60.72</v>
      </c>
      <c r="L32" s="37">
        <v>61.84</v>
      </c>
      <c r="M32" s="37">
        <v>62.309999999999995</v>
      </c>
      <c r="N32" s="37">
        <v>49</v>
      </c>
      <c r="O32" s="37">
        <v>70.900000000000006</v>
      </c>
      <c r="P32" s="48">
        <v>64.606064131007955</v>
      </c>
    </row>
    <row r="33" spans="1:16" ht="15.75" thickBot="1" x14ac:dyDescent="0.3">
      <c r="A33" s="44" t="s">
        <v>28</v>
      </c>
      <c r="B33" s="40">
        <v>17630</v>
      </c>
      <c r="C33" s="40">
        <v>17070</v>
      </c>
      <c r="D33" s="40">
        <v>15545</v>
      </c>
      <c r="E33" s="40">
        <v>15403</v>
      </c>
      <c r="F33" s="40">
        <v>14550</v>
      </c>
      <c r="G33" s="40">
        <v>15077</v>
      </c>
      <c r="H33" s="40">
        <v>17530</v>
      </c>
      <c r="I33" s="40">
        <v>15412</v>
      </c>
      <c r="J33" s="40">
        <v>17480</v>
      </c>
      <c r="K33" s="40">
        <v>15063</v>
      </c>
      <c r="L33" s="40">
        <v>16969</v>
      </c>
      <c r="M33" s="40">
        <v>15763</v>
      </c>
      <c r="N33" s="40">
        <v>16251</v>
      </c>
      <c r="O33" s="40">
        <v>15860</v>
      </c>
      <c r="P33" s="50">
        <v>16114.5</v>
      </c>
    </row>
    <row r="34" spans="1:16" ht="19.5" thickBot="1" x14ac:dyDescent="0.3">
      <c r="A34" s="98" t="s">
        <v>44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x14ac:dyDescent="0.25">
      <c r="A35" s="51" t="s">
        <v>51</v>
      </c>
      <c r="B35" s="52">
        <v>20136.160503540519</v>
      </c>
      <c r="C35" s="52">
        <v>21169.602643884893</v>
      </c>
      <c r="D35" s="52">
        <v>19476.552647153469</v>
      </c>
      <c r="E35" s="52">
        <v>20891.147355284633</v>
      </c>
      <c r="F35" s="52">
        <v>16616.76509701414</v>
      </c>
      <c r="G35" s="52">
        <v>18382.194344895091</v>
      </c>
      <c r="H35" s="52">
        <v>19477.382676855861</v>
      </c>
      <c r="I35" s="52">
        <v>21654.601098098261</v>
      </c>
      <c r="J35" s="52">
        <v>21849.513152072373</v>
      </c>
      <c r="K35" s="52">
        <v>19756.670995463479</v>
      </c>
      <c r="L35" s="52">
        <v>20080.705583788349</v>
      </c>
      <c r="M35" s="52">
        <v>21227.20069426858</v>
      </c>
      <c r="N35" s="52">
        <v>14796.388458831809</v>
      </c>
      <c r="O35" s="52">
        <v>20314.587543888993</v>
      </c>
      <c r="P35" s="46">
        <v>19702.105199645746</v>
      </c>
    </row>
    <row r="36" spans="1:16" x14ac:dyDescent="0.25">
      <c r="A36" s="42" t="s">
        <v>52</v>
      </c>
      <c r="B36" s="38">
        <v>790</v>
      </c>
      <c r="C36" s="38">
        <v>610.78499999999997</v>
      </c>
      <c r="D36" s="38">
        <v>715</v>
      </c>
      <c r="E36" s="38">
        <v>517</v>
      </c>
      <c r="F36" s="38">
        <v>770</v>
      </c>
      <c r="G36" s="38">
        <v>407</v>
      </c>
      <c r="H36" s="38">
        <v>700</v>
      </c>
      <c r="I36" s="38">
        <v>736.6</v>
      </c>
      <c r="J36" s="38">
        <v>704</v>
      </c>
      <c r="K36" s="38">
        <v>608</v>
      </c>
      <c r="L36" s="38">
        <v>427</v>
      </c>
      <c r="M36" s="38">
        <v>715</v>
      </c>
      <c r="N36" s="38">
        <v>550</v>
      </c>
      <c r="O36" s="38">
        <v>325</v>
      </c>
      <c r="P36" s="47">
        <v>612.52750000000003</v>
      </c>
    </row>
    <row r="37" spans="1:16" x14ac:dyDescent="0.25">
      <c r="A37" s="43" t="s">
        <v>25</v>
      </c>
      <c r="B37" s="37">
        <v>20.5</v>
      </c>
      <c r="C37" s="37">
        <v>19.785655399835118</v>
      </c>
      <c r="D37" s="37">
        <v>19.786367590640005</v>
      </c>
      <c r="E37" s="37">
        <v>18.940000000000001</v>
      </c>
      <c r="F37" s="37">
        <v>23.67</v>
      </c>
      <c r="G37" s="37">
        <v>19.59</v>
      </c>
      <c r="H37" s="37">
        <v>21.111517008620194</v>
      </c>
      <c r="I37" s="37">
        <v>17.89</v>
      </c>
      <c r="J37" s="37">
        <v>18.489999999999998</v>
      </c>
      <c r="K37" s="37">
        <v>19.954000000000001</v>
      </c>
      <c r="L37" s="37">
        <v>20.281768181818183</v>
      </c>
      <c r="M37" s="37">
        <v>19.239999999999998</v>
      </c>
      <c r="N37" s="37">
        <v>29</v>
      </c>
      <c r="O37" s="37">
        <v>19.309999999999999</v>
      </c>
      <c r="P37" s="48">
        <v>20.539236298636684</v>
      </c>
    </row>
    <row r="38" spans="1:16" x14ac:dyDescent="0.25">
      <c r="A38" s="42" t="s">
        <v>26</v>
      </c>
      <c r="B38" s="3">
        <v>28570</v>
      </c>
      <c r="C38" s="3">
        <v>29505</v>
      </c>
      <c r="D38" s="3">
        <v>27846</v>
      </c>
      <c r="E38" s="3">
        <v>28553</v>
      </c>
      <c r="F38" s="3">
        <v>26400</v>
      </c>
      <c r="G38" s="3">
        <v>26964</v>
      </c>
      <c r="H38" s="3">
        <v>28540</v>
      </c>
      <c r="I38" s="3">
        <v>27929</v>
      </c>
      <c r="J38" s="3">
        <v>27790</v>
      </c>
      <c r="K38" s="3">
        <v>27902</v>
      </c>
      <c r="L38" s="3">
        <v>28374</v>
      </c>
      <c r="M38" s="3">
        <v>29167</v>
      </c>
      <c r="N38" s="3">
        <v>26140</v>
      </c>
      <c r="O38" s="3">
        <v>28370</v>
      </c>
      <c r="P38" s="49">
        <v>28003.571428571428</v>
      </c>
    </row>
    <row r="39" spans="1:16" x14ac:dyDescent="0.25">
      <c r="A39" s="43" t="s">
        <v>27</v>
      </c>
      <c r="B39" s="37">
        <v>62</v>
      </c>
      <c r="C39" s="37">
        <v>62.55</v>
      </c>
      <c r="D39" s="37">
        <v>72.063189316596819</v>
      </c>
      <c r="E39" s="37">
        <v>66</v>
      </c>
      <c r="F39" s="37">
        <v>54.01</v>
      </c>
      <c r="G39" s="37">
        <v>97</v>
      </c>
      <c r="H39" s="37">
        <v>64.627567199999987</v>
      </c>
      <c r="I39" s="37">
        <v>63.32</v>
      </c>
      <c r="J39" s="37">
        <v>55</v>
      </c>
      <c r="K39" s="37">
        <v>60.72</v>
      </c>
      <c r="L39" s="37">
        <v>61.84</v>
      </c>
      <c r="M39" s="37">
        <v>62.309999999999995</v>
      </c>
      <c r="N39" s="37">
        <v>49</v>
      </c>
      <c r="O39" s="37">
        <v>70.900000000000006</v>
      </c>
      <c r="P39" s="48">
        <v>64.381482608328341</v>
      </c>
    </row>
    <row r="40" spans="1:16" ht="15.75" thickBot="1" x14ac:dyDescent="0.3">
      <c r="A40" s="44" t="s">
        <v>28</v>
      </c>
      <c r="B40" s="40">
        <v>17630</v>
      </c>
      <c r="C40" s="40">
        <v>17070</v>
      </c>
      <c r="D40" s="40">
        <v>15545</v>
      </c>
      <c r="E40" s="40">
        <v>15403</v>
      </c>
      <c r="F40" s="40">
        <v>14550</v>
      </c>
      <c r="G40" s="40">
        <v>15077</v>
      </c>
      <c r="H40" s="40">
        <v>17530</v>
      </c>
      <c r="I40" s="40">
        <v>15412</v>
      </c>
      <c r="J40" s="40">
        <v>17480</v>
      </c>
      <c r="K40" s="40">
        <v>15063</v>
      </c>
      <c r="L40" s="40">
        <v>16969</v>
      </c>
      <c r="M40" s="40">
        <v>15763</v>
      </c>
      <c r="N40" s="40">
        <v>16251</v>
      </c>
      <c r="O40" s="40">
        <v>15860</v>
      </c>
      <c r="P40" s="50">
        <v>16114.5</v>
      </c>
    </row>
  </sheetData>
  <mergeCells count="8">
    <mergeCell ref="A27:P27"/>
    <mergeCell ref="A34:P34"/>
    <mergeCell ref="A13:P13"/>
    <mergeCell ref="A1:P1"/>
    <mergeCell ref="A2:P2"/>
    <mergeCell ref="A3:P3"/>
    <mergeCell ref="A20:P20"/>
    <mergeCell ref="A6:P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M19" sqref="M19"/>
    </sheetView>
  </sheetViews>
  <sheetFormatPr defaultRowHeight="15" x14ac:dyDescent="0.25"/>
  <cols>
    <col min="1" max="1" width="18.42578125" style="45" customWidth="1"/>
    <col min="2" max="16" width="7.140625" style="1" customWidth="1"/>
    <col min="17" max="17" width="9.140625" style="1"/>
    <col min="18" max="33" width="7.28515625" style="1" customWidth="1"/>
    <col min="34" max="16384" width="9.140625" style="1"/>
  </cols>
  <sheetData>
    <row r="1" spans="1:31" ht="21" x14ac:dyDescent="0.35">
      <c r="A1" s="96" t="str">
        <f>'KN 2016 TV tab.1'!A1:P1</f>
        <v>Krajské normativy a ukazatele pro stanovení krajských normativů v roce 2016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">
        <v>42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51</v>
      </c>
      <c r="B7" s="52">
        <v>16752.335885527802</v>
      </c>
      <c r="C7" s="52">
        <v>20138.851883015326</v>
      </c>
      <c r="D7" s="52">
        <v>17668.092668196543</v>
      </c>
      <c r="E7" s="52">
        <v>16221.46202328811</v>
      </c>
      <c r="F7" s="52">
        <v>28856.514719521831</v>
      </c>
      <c r="G7" s="52">
        <v>16783.038199940111</v>
      </c>
      <c r="H7" s="52">
        <v>16404.235073157521</v>
      </c>
      <c r="I7" s="52">
        <v>18685.035439455787</v>
      </c>
      <c r="J7" s="52">
        <v>20104.975973708755</v>
      </c>
      <c r="K7" s="52">
        <v>18344.940994475619</v>
      </c>
      <c r="L7" s="52">
        <v>18727.478293680069</v>
      </c>
      <c r="M7" s="52">
        <v>18702.868738871271</v>
      </c>
      <c r="N7" s="52">
        <v>16281.013205282114</v>
      </c>
      <c r="O7" s="52">
        <v>19028.07914428509</v>
      </c>
      <c r="P7" s="46">
        <v>18764.208731600425</v>
      </c>
    </row>
    <row r="8" spans="1:31" s="39" customFormat="1" x14ac:dyDescent="0.25">
      <c r="A8" s="42" t="s">
        <v>52</v>
      </c>
      <c r="B8" s="38">
        <v>1100</v>
      </c>
      <c r="C8" s="38">
        <v>610.78499999999997</v>
      </c>
      <c r="D8" s="38">
        <v>715</v>
      </c>
      <c r="E8" s="38">
        <v>517</v>
      </c>
      <c r="F8" s="38">
        <v>770</v>
      </c>
      <c r="G8" s="38">
        <v>400</v>
      </c>
      <c r="H8" s="38">
        <v>700</v>
      </c>
      <c r="I8" s="38">
        <v>724.7</v>
      </c>
      <c r="J8" s="38">
        <v>696</v>
      </c>
      <c r="K8" s="38">
        <v>599</v>
      </c>
      <c r="L8" s="38">
        <v>427</v>
      </c>
      <c r="M8" s="38">
        <v>715</v>
      </c>
      <c r="N8" s="38">
        <v>550</v>
      </c>
      <c r="O8" s="38">
        <v>325</v>
      </c>
      <c r="P8" s="47">
        <v>632.10607142857145</v>
      </c>
    </row>
    <row r="9" spans="1:31" x14ac:dyDescent="0.25">
      <c r="A9" s="43" t="s">
        <v>25</v>
      </c>
      <c r="B9" s="37">
        <v>25.7</v>
      </c>
      <c r="C9" s="37">
        <v>20.994979461433136</v>
      </c>
      <c r="D9" s="37">
        <v>22.121341703440002</v>
      </c>
      <c r="E9" s="37">
        <v>25.53</v>
      </c>
      <c r="F9" s="37">
        <v>12.9</v>
      </c>
      <c r="G9" s="37">
        <v>21.69</v>
      </c>
      <c r="H9" s="37">
        <v>26.045537811128586</v>
      </c>
      <c r="I9" s="37">
        <v>21.26</v>
      </c>
      <c r="J9" s="37">
        <v>20.47</v>
      </c>
      <c r="K9" s="37">
        <v>21.786999999999999</v>
      </c>
      <c r="L9" s="37">
        <v>22.059963849977407</v>
      </c>
      <c r="M9" s="37">
        <v>22.34</v>
      </c>
      <c r="N9" s="37">
        <v>25.5</v>
      </c>
      <c r="O9" s="37">
        <v>20.83</v>
      </c>
      <c r="P9" s="48">
        <v>22.087773058998504</v>
      </c>
    </row>
    <row r="10" spans="1:31" s="39" customFormat="1" x14ac:dyDescent="0.25">
      <c r="A10" s="42" t="s">
        <v>26</v>
      </c>
      <c r="B10" s="72">
        <v>28570</v>
      </c>
      <c r="C10" s="72">
        <v>29505</v>
      </c>
      <c r="D10" s="72">
        <v>27846</v>
      </c>
      <c r="E10" s="72">
        <v>28553</v>
      </c>
      <c r="F10" s="72">
        <v>26400</v>
      </c>
      <c r="G10" s="72">
        <v>26964</v>
      </c>
      <c r="H10" s="72">
        <v>28540</v>
      </c>
      <c r="I10" s="3">
        <v>27929</v>
      </c>
      <c r="J10" s="72">
        <v>27790</v>
      </c>
      <c r="K10" s="72">
        <v>27902</v>
      </c>
      <c r="L10" s="72">
        <v>28374</v>
      </c>
      <c r="M10" s="72">
        <v>29167</v>
      </c>
      <c r="N10" s="72">
        <v>26140</v>
      </c>
      <c r="O10" s="72">
        <v>28370</v>
      </c>
      <c r="P10" s="73">
        <f t="shared" ref="P10" si="0">IF(ISNUMBER(SUMIF(B10:O10,"&gt;0")/COUNTIF(B10:O10,"&gt;0")),SUMIF(B10:O10,"&gt;0")/COUNTIF(B10:O10,"&gt;0"),"x")</f>
        <v>28003.571428571428</v>
      </c>
    </row>
    <row r="11" spans="1:31" x14ac:dyDescent="0.25">
      <c r="A11" s="43" t="s">
        <v>27</v>
      </c>
      <c r="B11" s="37">
        <v>62</v>
      </c>
      <c r="C11" s="37">
        <v>62.55</v>
      </c>
      <c r="D11" s="37">
        <v>72.790990595495231</v>
      </c>
      <c r="E11" s="37">
        <v>66</v>
      </c>
      <c r="F11" s="37">
        <v>40.619999999999997</v>
      </c>
      <c r="G11" s="37">
        <v>97</v>
      </c>
      <c r="H11" s="37">
        <v>64.627567199999987</v>
      </c>
      <c r="I11" s="37">
        <v>63.32</v>
      </c>
      <c r="J11" s="37">
        <v>55</v>
      </c>
      <c r="K11" s="37">
        <v>60.72</v>
      </c>
      <c r="L11" s="37">
        <v>61.84</v>
      </c>
      <c r="M11" s="37">
        <v>62.309999999999995</v>
      </c>
      <c r="N11" s="37">
        <v>49</v>
      </c>
      <c r="O11" s="37">
        <v>70.900000000000006</v>
      </c>
      <c r="P11" s="48">
        <v>63.477039842535369</v>
      </c>
    </row>
    <row r="12" spans="1:31" s="39" customFormat="1" ht="15.75" thickBot="1" x14ac:dyDescent="0.3">
      <c r="A12" s="44" t="s">
        <v>28</v>
      </c>
      <c r="B12" s="40">
        <v>17630</v>
      </c>
      <c r="C12" s="40">
        <v>17070</v>
      </c>
      <c r="D12" s="40">
        <v>15545</v>
      </c>
      <c r="E12" s="40">
        <v>15403</v>
      </c>
      <c r="F12" s="40">
        <v>14550</v>
      </c>
      <c r="G12" s="40">
        <v>15077</v>
      </c>
      <c r="H12" s="40">
        <v>17530</v>
      </c>
      <c r="I12" s="40">
        <v>15412</v>
      </c>
      <c r="J12" s="40">
        <v>17480</v>
      </c>
      <c r="K12" s="40">
        <v>15063</v>
      </c>
      <c r="L12" s="40">
        <v>16969</v>
      </c>
      <c r="M12" s="40">
        <v>15763</v>
      </c>
      <c r="N12" s="40">
        <v>16251</v>
      </c>
      <c r="O12" s="40">
        <v>15860</v>
      </c>
      <c r="P12" s="50">
        <v>16114.5</v>
      </c>
    </row>
    <row r="13" spans="1:31" s="41" customFormat="1" ht="19.5" thickBot="1" x14ac:dyDescent="0.35">
      <c r="A13" s="98" t="s">
        <v>49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51</v>
      </c>
      <c r="B14" s="52">
        <v>22353.694528604527</v>
      </c>
      <c r="C14" s="52">
        <v>21947.636665624024</v>
      </c>
      <c r="D14" s="52">
        <v>19574.555133327318</v>
      </c>
      <c r="E14" s="52">
        <v>19441.439092233653</v>
      </c>
      <c r="F14" s="52">
        <v>19943.326611660486</v>
      </c>
      <c r="G14" s="52">
        <v>18382.194344895091</v>
      </c>
      <c r="H14" s="52">
        <v>17334.96070140618</v>
      </c>
      <c r="I14" s="52">
        <v>21654.601098098261</v>
      </c>
      <c r="J14" s="52">
        <v>21849.513152072373</v>
      </c>
      <c r="K14" s="52">
        <v>19756.670995463479</v>
      </c>
      <c r="L14" s="52">
        <v>20637.401145719185</v>
      </c>
      <c r="M14" s="52">
        <v>20829.522264205807</v>
      </c>
      <c r="N14" s="52">
        <v>17049.836734693876</v>
      </c>
      <c r="O14" s="52">
        <v>19138.669907922784</v>
      </c>
      <c r="P14" s="46">
        <v>19992.430169709078</v>
      </c>
    </row>
    <row r="15" spans="1:31" s="39" customFormat="1" x14ac:dyDescent="0.25">
      <c r="A15" s="42" t="s">
        <v>52</v>
      </c>
      <c r="B15" s="38">
        <v>790</v>
      </c>
      <c r="C15" s="38">
        <v>610.78499999999997</v>
      </c>
      <c r="D15" s="38">
        <v>715</v>
      </c>
      <c r="E15" s="38">
        <v>517</v>
      </c>
      <c r="F15" s="38">
        <v>770</v>
      </c>
      <c r="G15" s="38">
        <v>407</v>
      </c>
      <c r="H15" s="38">
        <v>700</v>
      </c>
      <c r="I15" s="38">
        <v>736.6</v>
      </c>
      <c r="J15" s="38">
        <v>704</v>
      </c>
      <c r="K15" s="38">
        <v>608</v>
      </c>
      <c r="L15" s="38">
        <v>427</v>
      </c>
      <c r="M15" s="38">
        <v>715</v>
      </c>
      <c r="N15" s="38">
        <v>550</v>
      </c>
      <c r="O15" s="38">
        <v>325</v>
      </c>
      <c r="P15" s="47">
        <v>612.52750000000003</v>
      </c>
    </row>
    <row r="16" spans="1:31" x14ac:dyDescent="0.25">
      <c r="A16" s="43" t="s">
        <v>25</v>
      </c>
      <c r="B16" s="37">
        <v>18.100000000000001</v>
      </c>
      <c r="C16" s="37">
        <v>18.961253091508656</v>
      </c>
      <c r="D16" s="37">
        <v>19.786367590640005</v>
      </c>
      <c r="E16" s="37">
        <v>20.59</v>
      </c>
      <c r="F16" s="37">
        <v>20.85</v>
      </c>
      <c r="G16" s="37">
        <v>19.59</v>
      </c>
      <c r="H16" s="37">
        <v>24.323858518390878</v>
      </c>
      <c r="I16" s="37">
        <v>17.89</v>
      </c>
      <c r="J16" s="37">
        <v>18.489999999999998</v>
      </c>
      <c r="K16" s="37">
        <v>19.954000000000001</v>
      </c>
      <c r="L16" s="37">
        <v>19.630800000000001</v>
      </c>
      <c r="M16" s="37">
        <v>19.670000000000002</v>
      </c>
      <c r="N16" s="37">
        <v>24</v>
      </c>
      <c r="O16" s="37">
        <v>20.69</v>
      </c>
      <c r="P16" s="48">
        <v>20.180448514324251</v>
      </c>
    </row>
    <row r="17" spans="1:16" s="39" customFormat="1" x14ac:dyDescent="0.25">
      <c r="A17" s="42" t="s">
        <v>26</v>
      </c>
      <c r="B17" s="3">
        <v>28570</v>
      </c>
      <c r="C17" s="3">
        <v>29505</v>
      </c>
      <c r="D17" s="3">
        <v>27846</v>
      </c>
      <c r="E17" s="3">
        <v>28553</v>
      </c>
      <c r="F17" s="3">
        <v>26400</v>
      </c>
      <c r="G17" s="3">
        <v>26964</v>
      </c>
      <c r="H17" s="3">
        <v>28540</v>
      </c>
      <c r="I17" s="3">
        <v>27929</v>
      </c>
      <c r="J17" s="3">
        <v>27790</v>
      </c>
      <c r="K17" s="3">
        <v>27902</v>
      </c>
      <c r="L17" s="3">
        <v>28374</v>
      </c>
      <c r="M17" s="3">
        <v>29167</v>
      </c>
      <c r="N17" s="3">
        <v>26140</v>
      </c>
      <c r="O17" s="3">
        <v>28370</v>
      </c>
      <c r="P17" s="49">
        <v>28003.571428571428</v>
      </c>
    </row>
    <row r="18" spans="1:16" x14ac:dyDescent="0.25">
      <c r="A18" s="43" t="s">
        <v>27</v>
      </c>
      <c r="B18" s="37">
        <v>62</v>
      </c>
      <c r="C18" s="37">
        <v>62.55</v>
      </c>
      <c r="D18" s="37">
        <v>69.434414548038419</v>
      </c>
      <c r="E18" s="37">
        <v>66</v>
      </c>
      <c r="F18" s="37">
        <v>36.765000000000001</v>
      </c>
      <c r="G18" s="37">
        <v>97</v>
      </c>
      <c r="H18" s="37">
        <v>64.627567199999987</v>
      </c>
      <c r="I18" s="37">
        <v>63.32</v>
      </c>
      <c r="J18" s="37">
        <v>55</v>
      </c>
      <c r="K18" s="37">
        <v>60.72</v>
      </c>
      <c r="L18" s="37">
        <v>61.84</v>
      </c>
      <c r="M18" s="37">
        <v>62.309999999999995</v>
      </c>
      <c r="N18" s="37">
        <v>49</v>
      </c>
      <c r="O18" s="37">
        <v>70.900000000000006</v>
      </c>
      <c r="P18" s="48">
        <v>62.96192726771703</v>
      </c>
    </row>
    <row r="19" spans="1:16" s="39" customFormat="1" ht="15.75" thickBot="1" x14ac:dyDescent="0.3">
      <c r="A19" s="44" t="s">
        <v>28</v>
      </c>
      <c r="B19" s="40">
        <v>17630</v>
      </c>
      <c r="C19" s="40">
        <v>17070</v>
      </c>
      <c r="D19" s="40">
        <v>15545</v>
      </c>
      <c r="E19" s="40">
        <v>15403</v>
      </c>
      <c r="F19" s="40">
        <v>14550</v>
      </c>
      <c r="G19" s="40">
        <v>15077</v>
      </c>
      <c r="H19" s="40">
        <v>17530</v>
      </c>
      <c r="I19" s="40">
        <v>15412</v>
      </c>
      <c r="J19" s="40">
        <v>17480</v>
      </c>
      <c r="K19" s="40">
        <v>15063</v>
      </c>
      <c r="L19" s="40">
        <v>16969</v>
      </c>
      <c r="M19" s="40">
        <v>15763</v>
      </c>
      <c r="N19" s="40">
        <v>16251</v>
      </c>
      <c r="O19" s="40">
        <v>15860</v>
      </c>
      <c r="P19" s="50">
        <v>16114.5</v>
      </c>
    </row>
    <row r="20" spans="1:16" s="41" customFormat="1" ht="19.5" thickBot="1" x14ac:dyDescent="0.35">
      <c r="A20" s="98" t="s">
        <v>43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51</v>
      </c>
      <c r="B21" s="52">
        <v>19737.972350230415</v>
      </c>
      <c r="C21" s="52">
        <v>19415.33796997185</v>
      </c>
      <c r="D21" s="52">
        <v>17402.488023239875</v>
      </c>
      <c r="E21" s="52">
        <v>22514.929804372845</v>
      </c>
      <c r="F21" s="52">
        <v>31467.902419767262</v>
      </c>
      <c r="G21" s="52">
        <v>15951.743547163715</v>
      </c>
      <c r="H21" s="52">
        <v>20039.870431339332</v>
      </c>
      <c r="I21" s="52">
        <v>18640.670752448328</v>
      </c>
      <c r="J21" s="52">
        <v>19195.737001006375</v>
      </c>
      <c r="K21" s="52">
        <v>17628.724135855467</v>
      </c>
      <c r="L21" s="52">
        <v>18967.790086329056</v>
      </c>
      <c r="M21" s="52">
        <v>18873.009670665793</v>
      </c>
      <c r="N21" s="52">
        <v>17618.097604259096</v>
      </c>
      <c r="O21" s="52">
        <v>18423.595186907387</v>
      </c>
      <c r="P21" s="46">
        <v>19705.562070254055</v>
      </c>
    </row>
    <row r="22" spans="1:16" s="39" customFormat="1" x14ac:dyDescent="0.25">
      <c r="A22" s="42" t="s">
        <v>52</v>
      </c>
      <c r="B22" s="38">
        <v>790</v>
      </c>
      <c r="C22" s="38">
        <v>610.78499999999997</v>
      </c>
      <c r="D22" s="38">
        <v>715</v>
      </c>
      <c r="E22" s="38">
        <v>517</v>
      </c>
      <c r="F22" s="38">
        <v>770</v>
      </c>
      <c r="G22" s="38">
        <v>397</v>
      </c>
      <c r="H22" s="38">
        <v>700</v>
      </c>
      <c r="I22" s="38">
        <v>724.6</v>
      </c>
      <c r="J22" s="38">
        <v>691</v>
      </c>
      <c r="K22" s="38">
        <v>595</v>
      </c>
      <c r="L22" s="38">
        <v>427</v>
      </c>
      <c r="M22" s="38">
        <v>715</v>
      </c>
      <c r="N22" s="38">
        <v>550</v>
      </c>
      <c r="O22" s="38">
        <v>325</v>
      </c>
      <c r="P22" s="47">
        <v>609.09892857142859</v>
      </c>
    </row>
    <row r="23" spans="1:16" x14ac:dyDescent="0.25">
      <c r="A23" s="43" t="s">
        <v>25</v>
      </c>
      <c r="B23" s="37">
        <v>21</v>
      </c>
      <c r="C23" s="37">
        <v>21.936099189318075</v>
      </c>
      <c r="D23" s="37">
        <v>22.517272096480006</v>
      </c>
      <c r="E23" s="37">
        <v>17.38</v>
      </c>
      <c r="F23" s="37">
        <v>11.35</v>
      </c>
      <c r="G23" s="37">
        <v>22.97</v>
      </c>
      <c r="H23" s="37">
        <v>20.404038214213092</v>
      </c>
      <c r="I23" s="37">
        <v>21.32</v>
      </c>
      <c r="J23" s="37">
        <v>21.68</v>
      </c>
      <c r="K23" s="37">
        <v>22.852</v>
      </c>
      <c r="L23" s="37">
        <v>21.721764192139741</v>
      </c>
      <c r="M23" s="37">
        <v>22.1</v>
      </c>
      <c r="N23" s="37">
        <v>23</v>
      </c>
      <c r="O23" s="37">
        <v>21.63</v>
      </c>
      <c r="P23" s="48">
        <v>20.847226692296495</v>
      </c>
    </row>
    <row r="24" spans="1:16" s="39" customFormat="1" x14ac:dyDescent="0.25">
      <c r="A24" s="42" t="s">
        <v>26</v>
      </c>
      <c r="B24" s="3">
        <v>28570</v>
      </c>
      <c r="C24" s="3">
        <v>29505</v>
      </c>
      <c r="D24" s="3">
        <v>27846</v>
      </c>
      <c r="E24" s="3">
        <v>28553</v>
      </c>
      <c r="F24" s="3">
        <v>26400</v>
      </c>
      <c r="G24" s="3">
        <v>26964</v>
      </c>
      <c r="H24" s="3">
        <v>28540</v>
      </c>
      <c r="I24" s="3">
        <v>27929</v>
      </c>
      <c r="J24" s="3">
        <v>27790</v>
      </c>
      <c r="K24" s="3">
        <v>27902</v>
      </c>
      <c r="L24" s="3">
        <v>28374</v>
      </c>
      <c r="M24" s="3">
        <v>29167</v>
      </c>
      <c r="N24" s="3">
        <v>26140</v>
      </c>
      <c r="O24" s="3">
        <v>28370</v>
      </c>
      <c r="P24" s="49">
        <v>28003.571428571428</v>
      </c>
    </row>
    <row r="25" spans="1:16" x14ac:dyDescent="0.25">
      <c r="A25" s="43" t="s">
        <v>27</v>
      </c>
      <c r="B25" s="37">
        <v>62</v>
      </c>
      <c r="C25" s="37">
        <v>62.55</v>
      </c>
      <c r="D25" s="37">
        <v>72.790990595495231</v>
      </c>
      <c r="E25" s="37">
        <v>66</v>
      </c>
      <c r="F25" s="37">
        <v>49.1</v>
      </c>
      <c r="G25" s="37">
        <v>97</v>
      </c>
      <c r="H25" s="37">
        <v>64.627567199999987</v>
      </c>
      <c r="I25" s="37">
        <v>63.32</v>
      </c>
      <c r="J25" s="37">
        <v>55</v>
      </c>
      <c r="K25" s="37">
        <v>60.72</v>
      </c>
      <c r="L25" s="37">
        <v>61.84</v>
      </c>
      <c r="M25" s="37">
        <v>62.309999999999995</v>
      </c>
      <c r="N25" s="37">
        <v>49</v>
      </c>
      <c r="O25" s="37">
        <v>70.900000000000006</v>
      </c>
      <c r="P25" s="48">
        <v>64.082754128249661</v>
      </c>
    </row>
    <row r="26" spans="1:16" s="39" customFormat="1" ht="15.75" thickBot="1" x14ac:dyDescent="0.3">
      <c r="A26" s="44" t="s">
        <v>28</v>
      </c>
      <c r="B26" s="40">
        <v>17630</v>
      </c>
      <c r="C26" s="40">
        <v>17070</v>
      </c>
      <c r="D26" s="40">
        <v>15545</v>
      </c>
      <c r="E26" s="40">
        <v>15403</v>
      </c>
      <c r="F26" s="40">
        <v>14550</v>
      </c>
      <c r="G26" s="40">
        <v>15077</v>
      </c>
      <c r="H26" s="40">
        <v>17530</v>
      </c>
      <c r="I26" s="40">
        <v>15412</v>
      </c>
      <c r="J26" s="40">
        <v>17480</v>
      </c>
      <c r="K26" s="40">
        <v>15063</v>
      </c>
      <c r="L26" s="40">
        <v>16969</v>
      </c>
      <c r="M26" s="40">
        <v>15763</v>
      </c>
      <c r="N26" s="40">
        <v>16251</v>
      </c>
      <c r="O26" s="40">
        <v>15860</v>
      </c>
      <c r="P26" s="50">
        <v>16114.5</v>
      </c>
    </row>
    <row r="27" spans="1:16" s="41" customFormat="1" ht="19.5" thickBot="1" x14ac:dyDescent="0.35">
      <c r="A27" s="98" t="s">
        <v>50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51</v>
      </c>
      <c r="B28" s="52">
        <v>19358.304576144037</v>
      </c>
      <c r="C28" s="52">
        <v>24748.559143884893</v>
      </c>
      <c r="D28" s="52">
        <v>21725.908753593263</v>
      </c>
      <c r="E28" s="52">
        <v>20891.147355284633</v>
      </c>
      <c r="F28" s="52">
        <v>16641.427824754752</v>
      </c>
      <c r="G28" s="52">
        <v>18382.194344895091</v>
      </c>
      <c r="H28" s="52">
        <v>18176.221536534595</v>
      </c>
      <c r="I28" s="52">
        <v>21654.601098098261</v>
      </c>
      <c r="J28" s="52">
        <v>21849.513152072373</v>
      </c>
      <c r="K28" s="52">
        <v>20940.502128330947</v>
      </c>
      <c r="L28" s="52">
        <v>20268.669252767613</v>
      </c>
      <c r="M28" s="52">
        <v>22643.791829683243</v>
      </c>
      <c r="N28" s="52" t="s">
        <v>60</v>
      </c>
      <c r="O28" s="52">
        <v>19749.005800820811</v>
      </c>
      <c r="P28" s="46">
        <v>20540.757445912655</v>
      </c>
    </row>
    <row r="29" spans="1:16" s="39" customFormat="1" x14ac:dyDescent="0.25">
      <c r="A29" s="42" t="s">
        <v>52</v>
      </c>
      <c r="B29" s="38">
        <v>790</v>
      </c>
      <c r="C29" s="38">
        <v>610.78499999999997</v>
      </c>
      <c r="D29" s="38">
        <v>715</v>
      </c>
      <c r="E29" s="38">
        <v>517</v>
      </c>
      <c r="F29" s="38">
        <v>770</v>
      </c>
      <c r="G29" s="38">
        <v>407</v>
      </c>
      <c r="H29" s="38">
        <v>700</v>
      </c>
      <c r="I29" s="38">
        <v>736.6</v>
      </c>
      <c r="J29" s="38">
        <v>704</v>
      </c>
      <c r="K29" s="38">
        <v>615</v>
      </c>
      <c r="L29" s="38">
        <v>427</v>
      </c>
      <c r="M29" s="38">
        <v>715</v>
      </c>
      <c r="N29" s="38" t="s">
        <v>61</v>
      </c>
      <c r="O29" s="38">
        <v>325</v>
      </c>
      <c r="P29" s="47">
        <v>617.87576923076927</v>
      </c>
    </row>
    <row r="30" spans="1:16" x14ac:dyDescent="0.25">
      <c r="A30" s="43" t="s">
        <v>25</v>
      </c>
      <c r="B30" s="37">
        <v>21.5</v>
      </c>
      <c r="C30" s="37">
        <v>16.488046166529266</v>
      </c>
      <c r="D30" s="37">
        <v>17.948844484480006</v>
      </c>
      <c r="E30" s="37">
        <v>18.940000000000001</v>
      </c>
      <c r="F30" s="37">
        <v>21.74</v>
      </c>
      <c r="G30" s="37">
        <v>19.59</v>
      </c>
      <c r="H30" s="37">
        <v>22.952479404117216</v>
      </c>
      <c r="I30" s="37">
        <v>17.89</v>
      </c>
      <c r="J30" s="37">
        <v>18.489999999999998</v>
      </c>
      <c r="K30" s="37">
        <v>18.638999999999999</v>
      </c>
      <c r="L30" s="37">
        <v>20.057200000000002</v>
      </c>
      <c r="M30" s="37">
        <v>17.850000000000001</v>
      </c>
      <c r="N30" s="37" t="s">
        <v>61</v>
      </c>
      <c r="O30" s="37">
        <v>19.95</v>
      </c>
      <c r="P30" s="48">
        <v>19.387351542702035</v>
      </c>
    </row>
    <row r="31" spans="1:16" s="39" customFormat="1" x14ac:dyDescent="0.25">
      <c r="A31" s="42" t="s">
        <v>26</v>
      </c>
      <c r="B31" s="3">
        <v>28570</v>
      </c>
      <c r="C31" s="3">
        <v>29505</v>
      </c>
      <c r="D31" s="3">
        <v>27846</v>
      </c>
      <c r="E31" s="3">
        <v>28553</v>
      </c>
      <c r="F31" s="3">
        <v>26400</v>
      </c>
      <c r="G31" s="3">
        <v>26964</v>
      </c>
      <c r="H31" s="3">
        <v>28540</v>
      </c>
      <c r="I31" s="3">
        <v>27929</v>
      </c>
      <c r="J31" s="3">
        <v>27790</v>
      </c>
      <c r="K31" s="3">
        <v>27902</v>
      </c>
      <c r="L31" s="3">
        <v>28374</v>
      </c>
      <c r="M31" s="3">
        <v>29167</v>
      </c>
      <c r="N31" s="3" t="s">
        <v>61</v>
      </c>
      <c r="O31" s="3">
        <v>28370</v>
      </c>
      <c r="P31" s="49">
        <v>28146.923076923078</v>
      </c>
    </row>
    <row r="32" spans="1:16" x14ac:dyDescent="0.25">
      <c r="A32" s="43" t="s">
        <v>27</v>
      </c>
      <c r="B32" s="37">
        <v>62</v>
      </c>
      <c r="C32" s="37">
        <v>62.55</v>
      </c>
      <c r="D32" s="37">
        <v>60</v>
      </c>
      <c r="E32" s="37">
        <v>66</v>
      </c>
      <c r="F32" s="37">
        <v>84.38</v>
      </c>
      <c r="G32" s="37">
        <v>97</v>
      </c>
      <c r="H32" s="37">
        <v>64.627567199999987</v>
      </c>
      <c r="I32" s="37">
        <v>63.32</v>
      </c>
      <c r="J32" s="37">
        <v>55</v>
      </c>
      <c r="K32" s="37">
        <v>60.72</v>
      </c>
      <c r="L32" s="37">
        <v>61.84</v>
      </c>
      <c r="M32" s="37">
        <v>62.31</v>
      </c>
      <c r="N32" s="37" t="s">
        <v>61</v>
      </c>
      <c r="O32" s="37">
        <v>70.900000000000006</v>
      </c>
      <c r="P32" s="48">
        <v>66.97288978461539</v>
      </c>
    </row>
    <row r="33" spans="1:16" s="39" customFormat="1" ht="15.75" thickBot="1" x14ac:dyDescent="0.3">
      <c r="A33" s="44" t="s">
        <v>28</v>
      </c>
      <c r="B33" s="40">
        <v>17630</v>
      </c>
      <c r="C33" s="40">
        <v>17070</v>
      </c>
      <c r="D33" s="40">
        <v>15545</v>
      </c>
      <c r="E33" s="40">
        <v>15403</v>
      </c>
      <c r="F33" s="40">
        <v>14550</v>
      </c>
      <c r="G33" s="40">
        <v>15077</v>
      </c>
      <c r="H33" s="40">
        <v>17530</v>
      </c>
      <c r="I33" s="40">
        <v>15412</v>
      </c>
      <c r="J33" s="40">
        <v>17480</v>
      </c>
      <c r="K33" s="40">
        <v>15063</v>
      </c>
      <c r="L33" s="40">
        <v>16969</v>
      </c>
      <c r="M33" s="40">
        <v>15763</v>
      </c>
      <c r="N33" s="40" t="s">
        <v>61</v>
      </c>
      <c r="O33" s="40">
        <v>15860</v>
      </c>
      <c r="P33" s="50">
        <v>16104</v>
      </c>
    </row>
    <row r="34" spans="1:16" s="41" customFormat="1" ht="19.5" thickBot="1" x14ac:dyDescent="0.35">
      <c r="A34" s="98" t="s">
        <v>46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51</v>
      </c>
      <c r="B35" s="52">
        <v>19508.032712403452</v>
      </c>
      <c r="C35" s="52">
        <v>19276.792752580543</v>
      </c>
      <c r="D35" s="52">
        <v>17149.685223982775</v>
      </c>
      <c r="E35" s="52">
        <v>15434.616251005631</v>
      </c>
      <c r="F35" s="52" t="s">
        <v>60</v>
      </c>
      <c r="G35" s="52">
        <v>15951.743547163715</v>
      </c>
      <c r="H35" s="52">
        <v>16363.135110267907</v>
      </c>
      <c r="I35" s="52">
        <v>18182.531956684583</v>
      </c>
      <c r="J35" s="52">
        <v>19195.737001006375</v>
      </c>
      <c r="K35" s="52">
        <v>17628.724135855467</v>
      </c>
      <c r="L35" s="52">
        <v>18872.065883145704</v>
      </c>
      <c r="M35" s="52">
        <v>18556.966287936611</v>
      </c>
      <c r="N35" s="52">
        <v>15386.382189239332</v>
      </c>
      <c r="O35" s="52">
        <v>19930.544754588209</v>
      </c>
      <c r="P35" s="46">
        <v>17802.842908143102</v>
      </c>
    </row>
    <row r="36" spans="1:16" s="39" customFormat="1" x14ac:dyDescent="0.25">
      <c r="A36" s="42" t="s">
        <v>52</v>
      </c>
      <c r="B36" s="38">
        <v>3600</v>
      </c>
      <c r="C36" s="38">
        <v>3314.1255840000003</v>
      </c>
      <c r="D36" s="38">
        <v>715</v>
      </c>
      <c r="E36" s="38">
        <v>517</v>
      </c>
      <c r="F36" s="38" t="s">
        <v>61</v>
      </c>
      <c r="G36" s="38">
        <v>397</v>
      </c>
      <c r="H36" s="38">
        <v>700</v>
      </c>
      <c r="I36" s="38">
        <v>722.7</v>
      </c>
      <c r="J36" s="38">
        <v>691</v>
      </c>
      <c r="K36" s="38">
        <v>595</v>
      </c>
      <c r="L36" s="38">
        <v>427</v>
      </c>
      <c r="M36" s="38">
        <v>715</v>
      </c>
      <c r="N36" s="38">
        <v>2500</v>
      </c>
      <c r="O36" s="38">
        <v>325</v>
      </c>
      <c r="P36" s="47">
        <v>1170.6788910769233</v>
      </c>
    </row>
    <row r="37" spans="1:16" x14ac:dyDescent="0.25">
      <c r="A37" s="43" t="s">
        <v>25</v>
      </c>
      <c r="B37" s="37">
        <v>21.3</v>
      </c>
      <c r="C37" s="37">
        <v>22.126022126022129</v>
      </c>
      <c r="D37" s="37">
        <v>22.984266919040007</v>
      </c>
      <c r="E37" s="37">
        <v>27.12</v>
      </c>
      <c r="F37" s="37" t="s">
        <v>61</v>
      </c>
      <c r="G37" s="37">
        <v>22.97</v>
      </c>
      <c r="H37" s="37">
        <v>26.127202149895517</v>
      </c>
      <c r="I37" s="37">
        <v>21.96</v>
      </c>
      <c r="J37" s="37">
        <v>21.68</v>
      </c>
      <c r="K37" s="37">
        <v>22.852</v>
      </c>
      <c r="L37" s="37">
        <v>21.855230125523015</v>
      </c>
      <c r="M37" s="37">
        <v>22.55</v>
      </c>
      <c r="N37" s="37">
        <v>27.5</v>
      </c>
      <c r="O37" s="37">
        <v>19.739999999999998</v>
      </c>
      <c r="P37" s="48">
        <v>23.13574779388313</v>
      </c>
    </row>
    <row r="38" spans="1:16" s="39" customFormat="1" x14ac:dyDescent="0.25">
      <c r="A38" s="42" t="s">
        <v>26</v>
      </c>
      <c r="B38" s="3">
        <v>28570</v>
      </c>
      <c r="C38" s="3">
        <v>29505</v>
      </c>
      <c r="D38" s="3">
        <v>27846</v>
      </c>
      <c r="E38" s="3">
        <v>28553</v>
      </c>
      <c r="F38" s="3" t="s">
        <v>61</v>
      </c>
      <c r="G38" s="3">
        <v>26964</v>
      </c>
      <c r="H38" s="3">
        <v>28540</v>
      </c>
      <c r="I38" s="3">
        <v>27929</v>
      </c>
      <c r="J38" s="3">
        <v>27790</v>
      </c>
      <c r="K38" s="3">
        <v>27902</v>
      </c>
      <c r="L38" s="3">
        <v>28374</v>
      </c>
      <c r="M38" s="3">
        <v>29167</v>
      </c>
      <c r="N38" s="3">
        <v>26140</v>
      </c>
      <c r="O38" s="3">
        <v>28370</v>
      </c>
      <c r="P38" s="49">
        <v>28126.923076923078</v>
      </c>
    </row>
    <row r="39" spans="1:16" x14ac:dyDescent="0.25">
      <c r="A39" s="43" t="s">
        <v>27</v>
      </c>
      <c r="B39" s="37">
        <v>62</v>
      </c>
      <c r="C39" s="37">
        <v>62.55</v>
      </c>
      <c r="D39" s="37">
        <v>71.433152388595218</v>
      </c>
      <c r="E39" s="37">
        <v>66</v>
      </c>
      <c r="F39" s="37" t="s">
        <v>61</v>
      </c>
      <c r="G39" s="37">
        <v>97</v>
      </c>
      <c r="H39" s="37">
        <v>64.627567199999987</v>
      </c>
      <c r="I39" s="37">
        <v>63.32</v>
      </c>
      <c r="J39" s="37">
        <v>55</v>
      </c>
      <c r="K39" s="37">
        <v>60.72</v>
      </c>
      <c r="L39" s="37">
        <v>61.84</v>
      </c>
      <c r="M39" s="37">
        <v>62.309999999999995</v>
      </c>
      <c r="N39" s="37">
        <v>49</v>
      </c>
      <c r="O39" s="37">
        <v>70.900000000000006</v>
      </c>
      <c r="P39" s="48">
        <v>65.130824583738089</v>
      </c>
    </row>
    <row r="40" spans="1:16" s="39" customFormat="1" ht="15.75" thickBot="1" x14ac:dyDescent="0.3">
      <c r="A40" s="44" t="s">
        <v>28</v>
      </c>
      <c r="B40" s="40">
        <v>17630</v>
      </c>
      <c r="C40" s="40">
        <v>17070</v>
      </c>
      <c r="D40" s="40">
        <v>15545</v>
      </c>
      <c r="E40" s="40">
        <v>15403</v>
      </c>
      <c r="F40" s="40" t="s">
        <v>61</v>
      </c>
      <c r="G40" s="40">
        <v>15077</v>
      </c>
      <c r="H40" s="40">
        <v>17530</v>
      </c>
      <c r="I40" s="40">
        <v>15412</v>
      </c>
      <c r="J40" s="40">
        <v>17480</v>
      </c>
      <c r="K40" s="40">
        <v>15063</v>
      </c>
      <c r="L40" s="40">
        <v>16969</v>
      </c>
      <c r="M40" s="40">
        <v>15763</v>
      </c>
      <c r="N40" s="40">
        <v>16251</v>
      </c>
      <c r="O40" s="40">
        <v>15860</v>
      </c>
      <c r="P40" s="50">
        <v>16234.846153846154</v>
      </c>
    </row>
  </sheetData>
  <mergeCells count="8">
    <mergeCell ref="A34:P34"/>
    <mergeCell ref="A27:P27"/>
    <mergeCell ref="A6:P6"/>
    <mergeCell ref="A20:P20"/>
    <mergeCell ref="A1:P1"/>
    <mergeCell ref="A2:P2"/>
    <mergeCell ref="A3:P3"/>
    <mergeCell ref="A13:P1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F37" sqref="F37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J21" sqref="J21"/>
    </sheetView>
  </sheetViews>
  <sheetFormatPr defaultRowHeight="15" x14ac:dyDescent="0.25"/>
  <cols>
    <col min="1" max="1" width="18.42578125" style="45" customWidth="1"/>
    <col min="2" max="16" width="7.140625" style="1" customWidth="1"/>
    <col min="17" max="17" width="9.140625" style="1"/>
    <col min="18" max="33" width="7.5703125" style="1" customWidth="1"/>
    <col min="34" max="16384" width="9.140625" style="1"/>
  </cols>
  <sheetData>
    <row r="1" spans="1:31" ht="21" x14ac:dyDescent="0.35">
      <c r="A1" s="96" t="str">
        <f>'KN 2016 TV tab.1'!A1:P1</f>
        <v>Krajské normativy a ukazatele pro stanovení krajských normativů v roce 2016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">
        <v>57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51</v>
      </c>
      <c r="B7" s="52">
        <v>19860.642857142859</v>
      </c>
      <c r="C7" s="52">
        <v>19432.515405426151</v>
      </c>
      <c r="D7" s="52">
        <v>19045.304445007601</v>
      </c>
      <c r="E7" s="52">
        <v>18414.489211597323</v>
      </c>
      <c r="F7" s="52">
        <v>14496.93174328599</v>
      </c>
      <c r="G7" s="52">
        <v>18711.211353837254</v>
      </c>
      <c r="H7" s="52">
        <v>17429.966012060635</v>
      </c>
      <c r="I7" s="52">
        <v>18205.841342095555</v>
      </c>
      <c r="J7" s="52">
        <v>18454.745108419917</v>
      </c>
      <c r="K7" s="52">
        <v>17797.344492751239</v>
      </c>
      <c r="L7" s="52">
        <v>18478.435503811506</v>
      </c>
      <c r="M7" s="52">
        <v>18737.235933136464</v>
      </c>
      <c r="N7" s="52">
        <v>19599.836734693876</v>
      </c>
      <c r="O7" s="52">
        <v>17968.711728425504</v>
      </c>
      <c r="P7" s="46">
        <v>18330.943705120844</v>
      </c>
    </row>
    <row r="8" spans="1:31" s="39" customFormat="1" x14ac:dyDescent="0.25">
      <c r="A8" s="42" t="s">
        <v>52</v>
      </c>
      <c r="B8" s="38">
        <v>0</v>
      </c>
      <c r="C8" s="38">
        <v>0</v>
      </c>
      <c r="D8" s="38">
        <v>0</v>
      </c>
      <c r="E8" s="38">
        <v>250</v>
      </c>
      <c r="F8" s="38">
        <v>0</v>
      </c>
      <c r="G8" s="38">
        <v>120</v>
      </c>
      <c r="H8" s="38">
        <v>0</v>
      </c>
      <c r="I8" s="38">
        <v>72.8</v>
      </c>
      <c r="J8" s="38">
        <v>86</v>
      </c>
      <c r="K8" s="38">
        <v>111</v>
      </c>
      <c r="L8" s="38">
        <v>0</v>
      </c>
      <c r="M8" s="38">
        <v>0</v>
      </c>
      <c r="N8" s="38">
        <v>0</v>
      </c>
      <c r="O8" s="38">
        <v>325</v>
      </c>
      <c r="P8" s="47">
        <v>160.79999999999998</v>
      </c>
    </row>
    <row r="9" spans="1:31" x14ac:dyDescent="0.25">
      <c r="A9" s="43" t="s">
        <v>25</v>
      </c>
      <c r="B9" s="37">
        <v>22.4</v>
      </c>
      <c r="C9" s="37">
        <v>21.81157225083308</v>
      </c>
      <c r="D9" s="37">
        <v>20.243210351840006</v>
      </c>
      <c r="E9" s="37">
        <v>22.87</v>
      </c>
      <c r="F9" s="37">
        <v>25.24</v>
      </c>
      <c r="G9" s="37">
        <v>21.59</v>
      </c>
      <c r="H9" s="37">
        <v>24.946122070254383</v>
      </c>
      <c r="I9" s="37">
        <v>21.7</v>
      </c>
      <c r="J9" s="37">
        <v>18.63</v>
      </c>
      <c r="K9" s="37">
        <v>21.146000000000001</v>
      </c>
      <c r="L9" s="37">
        <v>22.058823529411761</v>
      </c>
      <c r="M9" s="37">
        <v>22.34</v>
      </c>
      <c r="N9" s="37">
        <v>18</v>
      </c>
      <c r="O9" s="37">
        <v>21.74</v>
      </c>
      <c r="P9" s="48">
        <v>21.765409157309939</v>
      </c>
    </row>
    <row r="10" spans="1:31" s="39" customFormat="1" x14ac:dyDescent="0.25">
      <c r="A10" s="42" t="s">
        <v>26</v>
      </c>
      <c r="B10" s="3">
        <v>25790</v>
      </c>
      <c r="C10" s="3">
        <v>26132</v>
      </c>
      <c r="D10" s="3">
        <v>26198</v>
      </c>
      <c r="E10" s="3">
        <v>26627</v>
      </c>
      <c r="F10" s="3">
        <v>25000</v>
      </c>
      <c r="G10" s="3">
        <v>24610</v>
      </c>
      <c r="H10" s="3">
        <v>27190</v>
      </c>
      <c r="I10" s="3">
        <v>25260</v>
      </c>
      <c r="J10" s="3">
        <v>24190</v>
      </c>
      <c r="K10" s="3">
        <v>24509</v>
      </c>
      <c r="L10" s="3">
        <v>25321</v>
      </c>
      <c r="M10" s="3">
        <v>26919</v>
      </c>
      <c r="N10" s="3">
        <v>23430</v>
      </c>
      <c r="O10" s="3">
        <v>26180</v>
      </c>
      <c r="P10" s="49">
        <v>25525.428571428572</v>
      </c>
    </row>
    <row r="11" spans="1:31" x14ac:dyDescent="0.25">
      <c r="A11" s="43" t="s">
        <v>27</v>
      </c>
      <c r="B11" s="37">
        <v>35</v>
      </c>
      <c r="C11" s="37">
        <v>40.517766000000002</v>
      </c>
      <c r="D11" s="37">
        <v>53.064317125652018</v>
      </c>
      <c r="E11" s="37">
        <v>41.6</v>
      </c>
      <c r="F11" s="37">
        <v>66.87</v>
      </c>
      <c r="G11" s="37">
        <v>35.950000000000003</v>
      </c>
      <c r="H11" s="37">
        <v>48.352191526800006</v>
      </c>
      <c r="I11" s="37">
        <v>44.22</v>
      </c>
      <c r="J11" s="37">
        <v>73</v>
      </c>
      <c r="K11" s="37">
        <v>46.48</v>
      </c>
      <c r="L11" s="37">
        <v>43.29</v>
      </c>
      <c r="M11" s="37">
        <v>44.22</v>
      </c>
      <c r="N11" s="37">
        <v>49</v>
      </c>
      <c r="O11" s="37">
        <v>54.1</v>
      </c>
      <c r="P11" s="48">
        <v>48.261733903746574</v>
      </c>
    </row>
    <row r="12" spans="1:31" s="39" customFormat="1" ht="15.75" thickBot="1" x14ac:dyDescent="0.3">
      <c r="A12" s="44" t="s">
        <v>28</v>
      </c>
      <c r="B12" s="40">
        <v>17630</v>
      </c>
      <c r="C12" s="40">
        <v>17070</v>
      </c>
      <c r="D12" s="40">
        <v>15545</v>
      </c>
      <c r="E12" s="40">
        <v>15403</v>
      </c>
      <c r="F12" s="40">
        <v>14550</v>
      </c>
      <c r="G12" s="40">
        <v>15077</v>
      </c>
      <c r="H12" s="40">
        <v>17530</v>
      </c>
      <c r="I12" s="40">
        <v>15614</v>
      </c>
      <c r="J12" s="40">
        <v>17480</v>
      </c>
      <c r="K12" s="40">
        <v>15063</v>
      </c>
      <c r="L12" s="40">
        <v>16969</v>
      </c>
      <c r="M12" s="40">
        <v>15763</v>
      </c>
      <c r="N12" s="40">
        <v>16251</v>
      </c>
      <c r="O12" s="40">
        <v>15860</v>
      </c>
      <c r="P12" s="50">
        <v>16128.928571428571</v>
      </c>
    </row>
    <row r="13" spans="1:31" s="41" customFormat="1" ht="19.5" thickBot="1" x14ac:dyDescent="0.35">
      <c r="A13" s="98" t="s">
        <v>47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51</v>
      </c>
      <c r="B14" s="52">
        <v>25380.270168855535</v>
      </c>
      <c r="C14" s="52">
        <v>25440.784037637015</v>
      </c>
      <c r="D14" s="52">
        <v>28069.435721747534</v>
      </c>
      <c r="E14" s="52">
        <v>23349.918639053256</v>
      </c>
      <c r="F14" s="52">
        <v>18407.395216589266</v>
      </c>
      <c r="G14" s="52">
        <v>22838.817609829774</v>
      </c>
      <c r="H14" s="52">
        <v>22978.537508268113</v>
      </c>
      <c r="I14" s="52">
        <v>23320.396321695618</v>
      </c>
      <c r="J14" s="52">
        <v>29201.640397857689</v>
      </c>
      <c r="K14" s="52">
        <v>24119.705126426714</v>
      </c>
      <c r="L14" s="52">
        <v>21984.610967330624</v>
      </c>
      <c r="M14" s="52">
        <v>23690.147321762179</v>
      </c>
      <c r="N14" s="52">
        <v>20518.660264105645</v>
      </c>
      <c r="O14" s="52">
        <v>19695.066731897867</v>
      </c>
      <c r="P14" s="46">
        <v>23499.670430932631</v>
      </c>
    </row>
    <row r="15" spans="1:31" s="39" customFormat="1" x14ac:dyDescent="0.25">
      <c r="A15" s="42" t="s">
        <v>52</v>
      </c>
      <c r="B15" s="38">
        <v>0</v>
      </c>
      <c r="C15" s="38">
        <v>0</v>
      </c>
      <c r="D15" s="38">
        <v>0</v>
      </c>
      <c r="E15" s="38">
        <v>250</v>
      </c>
      <c r="F15" s="38">
        <v>0</v>
      </c>
      <c r="G15" s="38">
        <v>120</v>
      </c>
      <c r="H15" s="38">
        <v>0</v>
      </c>
      <c r="I15" s="38">
        <v>93.3</v>
      </c>
      <c r="J15" s="38">
        <v>136</v>
      </c>
      <c r="K15" s="38">
        <v>150</v>
      </c>
      <c r="L15" s="38">
        <v>0</v>
      </c>
      <c r="M15" s="38">
        <v>0</v>
      </c>
      <c r="N15" s="38">
        <v>0</v>
      </c>
      <c r="O15" s="38">
        <v>325</v>
      </c>
      <c r="P15" s="47">
        <v>179.04999999999998</v>
      </c>
    </row>
    <row r="16" spans="1:31" x14ac:dyDescent="0.25">
      <c r="A16" s="43" t="s">
        <v>25</v>
      </c>
      <c r="B16" s="37">
        <v>16.399999999999999</v>
      </c>
      <c r="C16" s="37">
        <v>16.046356139959887</v>
      </c>
      <c r="D16" s="37">
        <v>13.116463277120003</v>
      </c>
      <c r="E16" s="37">
        <v>16.899999999999999</v>
      </c>
      <c r="F16" s="37">
        <v>20.14</v>
      </c>
      <c r="G16" s="37">
        <v>17.350000000000001</v>
      </c>
      <c r="H16" s="37">
        <v>18.239457855137477</v>
      </c>
      <c r="I16" s="37">
        <v>16.579999999999998</v>
      </c>
      <c r="J16" s="37">
        <v>13.07</v>
      </c>
      <c r="K16" s="37">
        <v>14.891999999999999</v>
      </c>
      <c r="L16" s="37">
        <v>17.915294117647058</v>
      </c>
      <c r="M16" s="37">
        <v>17.239999999999998</v>
      </c>
      <c r="N16" s="37">
        <v>17</v>
      </c>
      <c r="O16" s="37">
        <v>19.420000000000002</v>
      </c>
      <c r="P16" s="48">
        <v>16.736397956418887</v>
      </c>
    </row>
    <row r="17" spans="1:16" s="39" customFormat="1" x14ac:dyDescent="0.25">
      <c r="A17" s="42" t="s">
        <v>26</v>
      </c>
      <c r="B17" s="3">
        <v>25790</v>
      </c>
      <c r="C17" s="3">
        <v>26132</v>
      </c>
      <c r="D17" s="3">
        <v>26198</v>
      </c>
      <c r="E17" s="3">
        <v>26627</v>
      </c>
      <c r="F17" s="3">
        <v>25000</v>
      </c>
      <c r="G17" s="3">
        <v>24610</v>
      </c>
      <c r="H17" s="3">
        <v>27190</v>
      </c>
      <c r="I17" s="3">
        <v>25260</v>
      </c>
      <c r="J17" s="3">
        <v>24190</v>
      </c>
      <c r="K17" s="3">
        <v>24509</v>
      </c>
      <c r="L17" s="3">
        <v>25321</v>
      </c>
      <c r="M17" s="3">
        <v>26919</v>
      </c>
      <c r="N17" s="3">
        <v>23430</v>
      </c>
      <c r="O17" s="3">
        <v>26180</v>
      </c>
      <c r="P17" s="49">
        <v>25525.428571428572</v>
      </c>
    </row>
    <row r="18" spans="1:16" x14ac:dyDescent="0.25">
      <c r="A18" s="43" t="s">
        <v>27</v>
      </c>
      <c r="B18" s="37">
        <v>32.5</v>
      </c>
      <c r="C18" s="37">
        <v>34.728042000000002</v>
      </c>
      <c r="D18" s="37">
        <v>45.482148578322409</v>
      </c>
      <c r="E18" s="37">
        <v>41.6</v>
      </c>
      <c r="F18" s="37">
        <v>49.72</v>
      </c>
      <c r="G18" s="37">
        <v>31.1</v>
      </c>
      <c r="H18" s="37">
        <v>41.329329224399999</v>
      </c>
      <c r="I18" s="37">
        <v>37.19</v>
      </c>
      <c r="J18" s="37">
        <v>30</v>
      </c>
      <c r="K18" s="37">
        <v>41.36</v>
      </c>
      <c r="L18" s="37">
        <v>40.53</v>
      </c>
      <c r="M18" s="37">
        <v>38.19</v>
      </c>
      <c r="N18" s="37">
        <v>49</v>
      </c>
      <c r="O18" s="37">
        <v>54.1</v>
      </c>
      <c r="P18" s="48">
        <v>40.48782284305161</v>
      </c>
    </row>
    <row r="19" spans="1:16" s="39" customFormat="1" ht="15.75" thickBot="1" x14ac:dyDescent="0.3">
      <c r="A19" s="44" t="s">
        <v>28</v>
      </c>
      <c r="B19" s="40">
        <v>17630</v>
      </c>
      <c r="C19" s="40">
        <v>17070</v>
      </c>
      <c r="D19" s="40">
        <v>15545</v>
      </c>
      <c r="E19" s="40">
        <v>15403</v>
      </c>
      <c r="F19" s="40">
        <v>14550</v>
      </c>
      <c r="G19" s="40">
        <v>15077</v>
      </c>
      <c r="H19" s="40">
        <v>17530</v>
      </c>
      <c r="I19" s="40">
        <v>15614</v>
      </c>
      <c r="J19" s="40">
        <v>17480</v>
      </c>
      <c r="K19" s="40">
        <v>15063</v>
      </c>
      <c r="L19" s="40">
        <v>16969</v>
      </c>
      <c r="M19" s="40">
        <v>15763</v>
      </c>
      <c r="N19" s="40">
        <v>16251</v>
      </c>
      <c r="O19" s="40">
        <v>15860</v>
      </c>
      <c r="P19" s="50">
        <v>16128.928571428571</v>
      </c>
    </row>
    <row r="20" spans="1:16" s="41" customFormat="1" ht="19.5" thickBot="1" x14ac:dyDescent="0.35">
      <c r="A20" s="98" t="s">
        <v>37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51</v>
      </c>
      <c r="B21" s="52">
        <v>21636.015959804936</v>
      </c>
      <c r="C21" s="52">
        <v>18226.088072092818</v>
      </c>
      <c r="D21" s="52">
        <v>17687.766674227863</v>
      </c>
      <c r="E21" s="52">
        <v>16251.155338563876</v>
      </c>
      <c r="F21" s="52">
        <v>17881.762137926966</v>
      </c>
      <c r="G21" s="52">
        <v>17514.482333756969</v>
      </c>
      <c r="H21" s="52">
        <v>17495.411459513387</v>
      </c>
      <c r="I21" s="52">
        <v>17643.635067395524</v>
      </c>
      <c r="J21" s="52">
        <v>17095.864637936011</v>
      </c>
      <c r="K21" s="52">
        <v>17096.550687339673</v>
      </c>
      <c r="L21" s="52">
        <v>17822.463654140836</v>
      </c>
      <c r="M21" s="52">
        <v>18122.457254817018</v>
      </c>
      <c r="N21" s="52">
        <v>19599.836734693876</v>
      </c>
      <c r="O21" s="52">
        <v>19392.61394363553</v>
      </c>
      <c r="P21" s="46">
        <v>18104.721711131806</v>
      </c>
    </row>
    <row r="22" spans="1:16" s="39" customFormat="1" x14ac:dyDescent="0.25">
      <c r="A22" s="42" t="s">
        <v>52</v>
      </c>
      <c r="B22" s="38">
        <v>0</v>
      </c>
      <c r="C22" s="38">
        <v>0</v>
      </c>
      <c r="D22" s="38">
        <v>0</v>
      </c>
      <c r="E22" s="38">
        <v>250</v>
      </c>
      <c r="F22" s="38">
        <v>0</v>
      </c>
      <c r="G22" s="38">
        <v>120</v>
      </c>
      <c r="H22" s="38">
        <v>0</v>
      </c>
      <c r="I22" s="38">
        <v>70.599999999999994</v>
      </c>
      <c r="J22" s="38">
        <v>80</v>
      </c>
      <c r="K22" s="38">
        <v>106</v>
      </c>
      <c r="L22" s="38">
        <v>0</v>
      </c>
      <c r="M22" s="38">
        <v>0</v>
      </c>
      <c r="N22" s="38">
        <v>0</v>
      </c>
      <c r="O22" s="38">
        <v>325</v>
      </c>
      <c r="P22" s="47">
        <v>158.6</v>
      </c>
    </row>
    <row r="23" spans="1:16" x14ac:dyDescent="0.25">
      <c r="A23" s="43" t="s">
        <v>25</v>
      </c>
      <c r="B23" s="37">
        <v>20.2</v>
      </c>
      <c r="C23" s="37">
        <v>23.80952380952381</v>
      </c>
      <c r="D23" s="37">
        <v>22.182254071600006</v>
      </c>
      <c r="E23" s="37">
        <v>27.06</v>
      </c>
      <c r="F23" s="37">
        <v>22.11</v>
      </c>
      <c r="G23" s="37">
        <v>23.66</v>
      </c>
      <c r="H23" s="37">
        <v>24.821920407625363</v>
      </c>
      <c r="I23" s="37">
        <v>22.61</v>
      </c>
      <c r="J23" s="37">
        <v>20.41</v>
      </c>
      <c r="K23" s="37">
        <v>22.268000000000001</v>
      </c>
      <c r="L23" s="37">
        <v>23.161830690996108</v>
      </c>
      <c r="M23" s="37">
        <v>23.5</v>
      </c>
      <c r="N23" s="37">
        <v>18</v>
      </c>
      <c r="O23" s="37">
        <v>19.79</v>
      </c>
      <c r="P23" s="48">
        <v>22.398823498553238</v>
      </c>
    </row>
    <row r="24" spans="1:16" s="39" customFormat="1" x14ac:dyDescent="0.25">
      <c r="A24" s="42" t="s">
        <v>26</v>
      </c>
      <c r="B24" s="3">
        <v>25790</v>
      </c>
      <c r="C24" s="3">
        <v>26132</v>
      </c>
      <c r="D24" s="3">
        <v>26198</v>
      </c>
      <c r="E24" s="3">
        <v>26627</v>
      </c>
      <c r="F24" s="3">
        <v>25000</v>
      </c>
      <c r="G24" s="3">
        <v>24610</v>
      </c>
      <c r="H24" s="3">
        <v>27190</v>
      </c>
      <c r="I24" s="3">
        <v>25260</v>
      </c>
      <c r="J24" s="3">
        <v>24190</v>
      </c>
      <c r="K24" s="3">
        <v>24509</v>
      </c>
      <c r="L24" s="3">
        <v>25321</v>
      </c>
      <c r="M24" s="3">
        <v>26919</v>
      </c>
      <c r="N24" s="3">
        <v>23430</v>
      </c>
      <c r="O24" s="3">
        <v>26180</v>
      </c>
      <c r="P24" s="49">
        <v>25525.428571428572</v>
      </c>
    </row>
    <row r="25" spans="1:16" x14ac:dyDescent="0.25">
      <c r="A25" s="43" t="s">
        <v>27</v>
      </c>
      <c r="B25" s="37">
        <v>33.5</v>
      </c>
      <c r="C25" s="37">
        <v>40.517766000000002</v>
      </c>
      <c r="D25" s="37">
        <v>53.064317125652018</v>
      </c>
      <c r="E25" s="37">
        <v>41.6</v>
      </c>
      <c r="F25" s="37">
        <v>40.479999999999997</v>
      </c>
      <c r="G25" s="37">
        <v>35.950000000000003</v>
      </c>
      <c r="H25" s="37">
        <v>48.352191526800006</v>
      </c>
      <c r="I25" s="37">
        <v>44.22</v>
      </c>
      <c r="J25" s="37">
        <v>73</v>
      </c>
      <c r="K25" s="37">
        <v>46.48</v>
      </c>
      <c r="L25" s="37">
        <v>43.29</v>
      </c>
      <c r="M25" s="37">
        <v>43.22</v>
      </c>
      <c r="N25" s="37">
        <v>49</v>
      </c>
      <c r="O25" s="37">
        <v>54.1</v>
      </c>
      <c r="P25" s="48">
        <v>46.198162475175145</v>
      </c>
    </row>
    <row r="26" spans="1:16" s="39" customFormat="1" ht="15.75" thickBot="1" x14ac:dyDescent="0.3">
      <c r="A26" s="44" t="s">
        <v>28</v>
      </c>
      <c r="B26" s="40">
        <v>17630</v>
      </c>
      <c r="C26" s="40">
        <v>17070</v>
      </c>
      <c r="D26" s="40">
        <v>15545</v>
      </c>
      <c r="E26" s="40">
        <v>15403</v>
      </c>
      <c r="F26" s="40">
        <v>14550</v>
      </c>
      <c r="G26" s="40">
        <v>15077</v>
      </c>
      <c r="H26" s="40">
        <v>17530</v>
      </c>
      <c r="I26" s="40">
        <v>15614</v>
      </c>
      <c r="J26" s="40">
        <v>17480</v>
      </c>
      <c r="K26" s="40">
        <v>15063</v>
      </c>
      <c r="L26" s="40">
        <v>16969</v>
      </c>
      <c r="M26" s="40">
        <v>15763</v>
      </c>
      <c r="N26" s="40">
        <v>16251</v>
      </c>
      <c r="O26" s="40">
        <v>15860</v>
      </c>
      <c r="P26" s="50">
        <v>16128.928571428571</v>
      </c>
    </row>
    <row r="27" spans="1:16" s="41" customFormat="1" ht="19.5" thickBot="1" x14ac:dyDescent="0.35">
      <c r="A27" s="98" t="s">
        <v>48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51</v>
      </c>
      <c r="B28" s="52">
        <v>21945.526910900044</v>
      </c>
      <c r="C28" s="52">
        <v>21276.405163001909</v>
      </c>
      <c r="D28" s="52">
        <v>24739.973445137679</v>
      </c>
      <c r="E28" s="52">
        <v>20324.087589845542</v>
      </c>
      <c r="F28" s="52">
        <v>28081.969761903532</v>
      </c>
      <c r="G28" s="52">
        <v>18717.549887148896</v>
      </c>
      <c r="H28" s="52">
        <v>29544.317846208622</v>
      </c>
      <c r="I28" s="52">
        <v>18909.007370084368</v>
      </c>
      <c r="J28" s="52">
        <v>25375.787207093097</v>
      </c>
      <c r="K28" s="52">
        <v>25788.019935082244</v>
      </c>
      <c r="L28" s="52">
        <v>18549.721376422971</v>
      </c>
      <c r="M28" s="52">
        <v>20925.150488161977</v>
      </c>
      <c r="N28" s="52">
        <v>21552.336734693876</v>
      </c>
      <c r="O28" s="52">
        <v>18865.267326875721</v>
      </c>
      <c r="P28" s="46">
        <v>22471.080074468602</v>
      </c>
    </row>
    <row r="29" spans="1:16" s="39" customFormat="1" x14ac:dyDescent="0.25">
      <c r="A29" s="42" t="s">
        <v>52</v>
      </c>
      <c r="B29" s="38">
        <v>0</v>
      </c>
      <c r="C29" s="38">
        <v>0</v>
      </c>
      <c r="D29" s="38">
        <v>0</v>
      </c>
      <c r="E29" s="38">
        <v>250</v>
      </c>
      <c r="F29" s="38">
        <v>0</v>
      </c>
      <c r="G29" s="38">
        <v>120</v>
      </c>
      <c r="H29" s="38">
        <v>0</v>
      </c>
      <c r="I29" s="38">
        <v>75.599999999999994</v>
      </c>
      <c r="J29" s="38">
        <v>118</v>
      </c>
      <c r="K29" s="38">
        <v>160</v>
      </c>
      <c r="L29" s="38">
        <v>0</v>
      </c>
      <c r="M29" s="38">
        <v>0</v>
      </c>
      <c r="N29" s="38">
        <v>0</v>
      </c>
      <c r="O29" s="38">
        <v>325</v>
      </c>
      <c r="P29" s="47">
        <v>174.76666666666665</v>
      </c>
    </row>
    <row r="30" spans="1:16" x14ac:dyDescent="0.25">
      <c r="A30" s="43" t="s">
        <v>25</v>
      </c>
      <c r="B30" s="37">
        <v>19.8</v>
      </c>
      <c r="C30" s="37">
        <v>19.332161687170473</v>
      </c>
      <c r="D30" s="37">
        <v>14.811857524240002</v>
      </c>
      <c r="E30" s="37">
        <v>20.12</v>
      </c>
      <c r="F30" s="37">
        <v>13.32</v>
      </c>
      <c r="G30" s="37">
        <v>21.58</v>
      </c>
      <c r="H30" s="37">
        <v>12.950836483939844</v>
      </c>
      <c r="I30" s="37">
        <v>20.66</v>
      </c>
      <c r="J30" s="37">
        <v>15.79</v>
      </c>
      <c r="K30" s="37">
        <v>13.731999999999999</v>
      </c>
      <c r="L30" s="37">
        <v>21.945253348864295</v>
      </c>
      <c r="M30" s="37">
        <v>19.52</v>
      </c>
      <c r="N30" s="37">
        <v>16</v>
      </c>
      <c r="O30" s="37">
        <v>20.47</v>
      </c>
      <c r="P30" s="48">
        <v>17.859436360301043</v>
      </c>
    </row>
    <row r="31" spans="1:16" s="39" customFormat="1" x14ac:dyDescent="0.25">
      <c r="A31" s="42" t="s">
        <v>26</v>
      </c>
      <c r="B31" s="3">
        <v>25790</v>
      </c>
      <c r="C31" s="3">
        <v>26132</v>
      </c>
      <c r="D31" s="3">
        <v>26198</v>
      </c>
      <c r="E31" s="3">
        <v>26627</v>
      </c>
      <c r="F31" s="3">
        <v>25000</v>
      </c>
      <c r="G31" s="3">
        <v>24610</v>
      </c>
      <c r="H31" s="3">
        <v>27190</v>
      </c>
      <c r="I31" s="3">
        <v>25260</v>
      </c>
      <c r="J31" s="3">
        <v>24190</v>
      </c>
      <c r="K31" s="3">
        <v>24509</v>
      </c>
      <c r="L31" s="3">
        <v>25321</v>
      </c>
      <c r="M31" s="3">
        <v>26919</v>
      </c>
      <c r="N31" s="3">
        <v>23430</v>
      </c>
      <c r="O31" s="3">
        <v>26180</v>
      </c>
      <c r="P31" s="49">
        <v>25525.428571428572</v>
      </c>
    </row>
    <row r="32" spans="1:16" x14ac:dyDescent="0.25">
      <c r="A32" s="43" t="s">
        <v>27</v>
      </c>
      <c r="B32" s="37">
        <v>33.5</v>
      </c>
      <c r="C32" s="37">
        <v>40.517766000000002</v>
      </c>
      <c r="D32" s="37">
        <v>53.064317125652018</v>
      </c>
      <c r="E32" s="37">
        <v>41.6</v>
      </c>
      <c r="F32" s="37">
        <v>31.405999999999999</v>
      </c>
      <c r="G32" s="37">
        <v>35.950000000000003</v>
      </c>
      <c r="H32" s="37">
        <v>48.352191526800006</v>
      </c>
      <c r="I32" s="37">
        <v>44.22</v>
      </c>
      <c r="J32" s="37">
        <v>30</v>
      </c>
      <c r="K32" s="37">
        <v>41.36</v>
      </c>
      <c r="L32" s="37">
        <v>43.29</v>
      </c>
      <c r="M32" s="37">
        <v>43.22</v>
      </c>
      <c r="N32" s="37">
        <v>49</v>
      </c>
      <c r="O32" s="37">
        <v>54.1</v>
      </c>
      <c r="P32" s="48">
        <v>42.112876760889435</v>
      </c>
    </row>
    <row r="33" spans="1:16" s="39" customFormat="1" ht="15.75" thickBot="1" x14ac:dyDescent="0.3">
      <c r="A33" s="44" t="s">
        <v>28</v>
      </c>
      <c r="B33" s="40">
        <v>17630</v>
      </c>
      <c r="C33" s="40">
        <v>17070</v>
      </c>
      <c r="D33" s="40">
        <v>15545</v>
      </c>
      <c r="E33" s="40">
        <v>15403</v>
      </c>
      <c r="F33" s="40">
        <v>14550</v>
      </c>
      <c r="G33" s="40">
        <v>15077</v>
      </c>
      <c r="H33" s="40">
        <v>17530</v>
      </c>
      <c r="I33" s="40">
        <v>15614</v>
      </c>
      <c r="J33" s="40">
        <v>17480</v>
      </c>
      <c r="K33" s="40">
        <v>15063</v>
      </c>
      <c r="L33" s="40">
        <v>16969</v>
      </c>
      <c r="M33" s="40">
        <v>15763</v>
      </c>
      <c r="N33" s="40">
        <v>16251</v>
      </c>
      <c r="O33" s="40">
        <v>15860</v>
      </c>
      <c r="P33" s="50">
        <v>16128.928571428571</v>
      </c>
    </row>
    <row r="34" spans="1:16" s="41" customFormat="1" ht="19.5" thickBot="1" x14ac:dyDescent="0.35">
      <c r="A34" s="98" t="s">
        <v>40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51</v>
      </c>
      <c r="B35" s="52">
        <v>22506.273556231001</v>
      </c>
      <c r="C35" s="52">
        <v>20241.032072092821</v>
      </c>
      <c r="D35" s="52">
        <v>25777.553561729164</v>
      </c>
      <c r="E35" s="52">
        <v>19629.674978063762</v>
      </c>
      <c r="F35" s="52">
        <v>17177.878893207358</v>
      </c>
      <c r="G35" s="52">
        <v>17261.208351868074</v>
      </c>
      <c r="H35" s="52">
        <v>18513.209188723453</v>
      </c>
      <c r="I35" s="52">
        <v>19213.462332605748</v>
      </c>
      <c r="J35" s="52">
        <v>18454.745108419917</v>
      </c>
      <c r="K35" s="52">
        <v>19528.781460784452</v>
      </c>
      <c r="L35" s="52">
        <v>19885.359124937651</v>
      </c>
      <c r="M35" s="52">
        <v>19338.511732362771</v>
      </c>
      <c r="N35" s="52">
        <v>22119.191573403557</v>
      </c>
      <c r="O35" s="52">
        <v>20817.489231069892</v>
      </c>
      <c r="P35" s="46">
        <v>20033.169368964263</v>
      </c>
    </row>
    <row r="36" spans="1:16" s="39" customFormat="1" x14ac:dyDescent="0.25">
      <c r="A36" s="42" t="s">
        <v>52</v>
      </c>
      <c r="B36" s="38">
        <v>0</v>
      </c>
      <c r="C36" s="38">
        <v>0</v>
      </c>
      <c r="D36" s="38">
        <v>0</v>
      </c>
      <c r="E36" s="38">
        <v>250</v>
      </c>
      <c r="F36" s="38">
        <v>0</v>
      </c>
      <c r="G36" s="38">
        <v>120</v>
      </c>
      <c r="H36" s="38">
        <v>0</v>
      </c>
      <c r="I36" s="38">
        <v>76.900000000000006</v>
      </c>
      <c r="J36" s="38">
        <v>86</v>
      </c>
      <c r="K36" s="38">
        <v>121</v>
      </c>
      <c r="L36" s="38">
        <v>0</v>
      </c>
      <c r="M36" s="38">
        <v>0</v>
      </c>
      <c r="N36" s="38">
        <v>0</v>
      </c>
      <c r="O36" s="38">
        <v>325</v>
      </c>
      <c r="P36" s="47">
        <v>163.15</v>
      </c>
    </row>
    <row r="37" spans="1:16" x14ac:dyDescent="0.25">
      <c r="A37" s="43" t="s">
        <v>25</v>
      </c>
      <c r="B37" s="37">
        <v>18.8</v>
      </c>
      <c r="C37" s="37">
        <v>20.650263620386642</v>
      </c>
      <c r="D37" s="37">
        <v>14.121517351760003</v>
      </c>
      <c r="E37" s="37">
        <v>21.04</v>
      </c>
      <c r="F37" s="37">
        <v>23.76</v>
      </c>
      <c r="G37" s="37">
        <v>21.59</v>
      </c>
      <c r="H37" s="37">
        <v>23.038092628692091</v>
      </c>
      <c r="I37" s="37">
        <v>20.239999999999998</v>
      </c>
      <c r="J37" s="37">
        <v>18.63</v>
      </c>
      <c r="K37" s="37">
        <v>18.805</v>
      </c>
      <c r="L37" s="37">
        <v>20.014560279557365</v>
      </c>
      <c r="M37" s="37">
        <v>21.59</v>
      </c>
      <c r="N37" s="37">
        <v>15.5</v>
      </c>
      <c r="O37" s="37">
        <v>18.16</v>
      </c>
      <c r="P37" s="48">
        <v>19.709959562885441</v>
      </c>
    </row>
    <row r="38" spans="1:16" s="39" customFormat="1" x14ac:dyDescent="0.25">
      <c r="A38" s="42" t="s">
        <v>26</v>
      </c>
      <c r="B38" s="3">
        <v>25790</v>
      </c>
      <c r="C38" s="3">
        <v>26132</v>
      </c>
      <c r="D38" s="3">
        <v>26198</v>
      </c>
      <c r="E38" s="3">
        <v>26627</v>
      </c>
      <c r="F38" s="3">
        <v>25000</v>
      </c>
      <c r="G38" s="3">
        <v>24610</v>
      </c>
      <c r="H38" s="3">
        <v>27190</v>
      </c>
      <c r="I38" s="3">
        <v>25260</v>
      </c>
      <c r="J38" s="3">
        <v>24190</v>
      </c>
      <c r="K38" s="3">
        <v>24509</v>
      </c>
      <c r="L38" s="3">
        <v>25321</v>
      </c>
      <c r="M38" s="3">
        <v>26919</v>
      </c>
      <c r="N38" s="3">
        <v>23430</v>
      </c>
      <c r="O38" s="3">
        <v>26180</v>
      </c>
      <c r="P38" s="49">
        <v>25525.428571428572</v>
      </c>
    </row>
    <row r="39" spans="1:16" x14ac:dyDescent="0.25">
      <c r="A39" s="43" t="s">
        <v>27</v>
      </c>
      <c r="B39" s="37">
        <v>35</v>
      </c>
      <c r="C39" s="37">
        <v>40.517766000000002</v>
      </c>
      <c r="D39" s="37">
        <v>53.064317125652018</v>
      </c>
      <c r="E39" s="37">
        <v>41.6</v>
      </c>
      <c r="F39" s="37">
        <v>38.36</v>
      </c>
      <c r="G39" s="37">
        <v>50.5</v>
      </c>
      <c r="H39" s="37">
        <v>48.352191526800006</v>
      </c>
      <c r="I39" s="37">
        <v>44.22</v>
      </c>
      <c r="J39" s="37">
        <v>73</v>
      </c>
      <c r="K39" s="37">
        <v>46.48</v>
      </c>
      <c r="L39" s="37">
        <v>43.29</v>
      </c>
      <c r="M39" s="37">
        <v>43.22</v>
      </c>
      <c r="N39" s="37">
        <v>49</v>
      </c>
      <c r="O39" s="37">
        <v>54.1</v>
      </c>
      <c r="P39" s="48">
        <v>47.19316247517515</v>
      </c>
    </row>
    <row r="40" spans="1:16" s="39" customFormat="1" ht="15.75" thickBot="1" x14ac:dyDescent="0.3">
      <c r="A40" s="44" t="s">
        <v>28</v>
      </c>
      <c r="B40" s="40">
        <v>17630</v>
      </c>
      <c r="C40" s="40">
        <v>17070</v>
      </c>
      <c r="D40" s="40">
        <v>15545</v>
      </c>
      <c r="E40" s="40">
        <v>15403</v>
      </c>
      <c r="F40" s="40">
        <v>14550</v>
      </c>
      <c r="G40" s="40">
        <v>15077</v>
      </c>
      <c r="H40" s="40">
        <v>17530</v>
      </c>
      <c r="I40" s="40">
        <v>15614</v>
      </c>
      <c r="J40" s="40">
        <v>17480</v>
      </c>
      <c r="K40" s="40">
        <v>15063</v>
      </c>
      <c r="L40" s="40">
        <v>16969</v>
      </c>
      <c r="M40" s="40">
        <v>15763</v>
      </c>
      <c r="N40" s="40">
        <v>16251</v>
      </c>
      <c r="O40" s="40">
        <v>15860</v>
      </c>
      <c r="P40" s="50">
        <v>16128.928571428571</v>
      </c>
    </row>
  </sheetData>
  <mergeCells count="8">
    <mergeCell ref="A27:P27"/>
    <mergeCell ref="A34:P34"/>
    <mergeCell ref="A1:P1"/>
    <mergeCell ref="A2:P2"/>
    <mergeCell ref="A3:P3"/>
    <mergeCell ref="A6:P6"/>
    <mergeCell ref="A13:P13"/>
    <mergeCell ref="A20:P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Normal="100" workbookViewId="0">
      <selection activeCell="W19" sqref="W19"/>
    </sheetView>
  </sheetViews>
  <sheetFormatPr defaultRowHeight="15" x14ac:dyDescent="0.25"/>
  <cols>
    <col min="1" max="1" width="18.42578125" style="45" customWidth="1"/>
    <col min="2" max="16" width="7.140625" style="1" customWidth="1"/>
    <col min="17" max="17" width="9.140625" style="1"/>
    <col min="18" max="33" width="7" style="1" customWidth="1"/>
    <col min="34" max="16384" width="9.140625" style="1"/>
  </cols>
  <sheetData>
    <row r="1" spans="1:31" ht="21" x14ac:dyDescent="0.35">
      <c r="A1" s="96" t="str">
        <f>'KN 2016 TV tab.1'!A1:P1</f>
        <v>Krajské normativy a ukazatele pro stanovení krajských normativů v roce 2016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ht="19.5" thickBot="1" x14ac:dyDescent="0.3">
      <c r="A6" s="98" t="s">
        <v>41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x14ac:dyDescent="0.25">
      <c r="A7" s="51" t="s">
        <v>51</v>
      </c>
      <c r="B7" s="52">
        <v>22797.959514170041</v>
      </c>
      <c r="C7" s="52">
        <v>23178.336844565903</v>
      </c>
      <c r="D7" s="52">
        <v>20222.215971094243</v>
      </c>
      <c r="E7" s="52">
        <v>18934.057430664572</v>
      </c>
      <c r="F7" s="52">
        <v>18030.463813728027</v>
      </c>
      <c r="G7" s="52">
        <v>19924.999520867481</v>
      </c>
      <c r="H7" s="52">
        <v>20526.376991338453</v>
      </c>
      <c r="I7" s="52">
        <v>20257.454612140104</v>
      </c>
      <c r="J7" s="52">
        <v>21214.439980401763</v>
      </c>
      <c r="K7" s="52">
        <v>19635.508999929967</v>
      </c>
      <c r="L7" s="52">
        <v>19142.324653980468</v>
      </c>
      <c r="M7" s="52">
        <v>20225.76615148061</v>
      </c>
      <c r="N7" s="52">
        <v>21019.836734693876</v>
      </c>
      <c r="O7" s="52">
        <v>18724.125306654882</v>
      </c>
      <c r="P7" s="46">
        <v>20273.847608979315</v>
      </c>
    </row>
    <row r="8" spans="1:31" x14ac:dyDescent="0.25">
      <c r="A8" s="42" t="s">
        <v>52</v>
      </c>
      <c r="B8" s="38">
        <v>0</v>
      </c>
      <c r="C8" s="38">
        <v>0</v>
      </c>
      <c r="D8" s="38">
        <v>0</v>
      </c>
      <c r="E8" s="38">
        <v>250</v>
      </c>
      <c r="F8" s="38">
        <v>0</v>
      </c>
      <c r="G8" s="38">
        <v>120</v>
      </c>
      <c r="H8" s="38">
        <v>0</v>
      </c>
      <c r="I8" s="38">
        <v>81</v>
      </c>
      <c r="J8" s="38">
        <v>99</v>
      </c>
      <c r="K8" s="38">
        <v>122</v>
      </c>
      <c r="L8" s="38">
        <v>0</v>
      </c>
      <c r="M8" s="38">
        <v>0</v>
      </c>
      <c r="N8" s="38">
        <v>0</v>
      </c>
      <c r="O8" s="38">
        <v>325</v>
      </c>
      <c r="P8" s="47">
        <v>166.16666666666666</v>
      </c>
    </row>
    <row r="9" spans="1:31" x14ac:dyDescent="0.25">
      <c r="A9" s="43" t="s">
        <v>25</v>
      </c>
      <c r="B9" s="37">
        <v>19</v>
      </c>
      <c r="C9" s="37">
        <v>19.480519480519483</v>
      </c>
      <c r="D9" s="37">
        <v>20.943702585680004</v>
      </c>
      <c r="E9" s="37">
        <v>22.05</v>
      </c>
      <c r="F9" s="37">
        <v>19.13</v>
      </c>
      <c r="G9" s="37">
        <v>22.66</v>
      </c>
      <c r="H9" s="37">
        <v>21.136875932004745</v>
      </c>
      <c r="I9" s="37">
        <v>21.28</v>
      </c>
      <c r="J9" s="37">
        <v>20.41</v>
      </c>
      <c r="K9" s="37">
        <v>21.152000000000001</v>
      </c>
      <c r="L9" s="37">
        <v>22.507394019060136</v>
      </c>
      <c r="M9" s="37">
        <v>22.52</v>
      </c>
      <c r="N9" s="37">
        <v>16.5</v>
      </c>
      <c r="O9" s="37">
        <v>20.66</v>
      </c>
      <c r="P9" s="48">
        <v>20.673606572661743</v>
      </c>
    </row>
    <row r="10" spans="1:31" x14ac:dyDescent="0.25">
      <c r="A10" s="42" t="s">
        <v>26</v>
      </c>
      <c r="B10" s="3">
        <v>25790</v>
      </c>
      <c r="C10" s="3">
        <v>26132</v>
      </c>
      <c r="D10" s="3">
        <v>26198</v>
      </c>
      <c r="E10" s="3">
        <v>26627</v>
      </c>
      <c r="F10" s="3">
        <v>25000</v>
      </c>
      <c r="G10" s="3">
        <v>24610</v>
      </c>
      <c r="H10" s="3">
        <v>27190</v>
      </c>
      <c r="I10" s="3">
        <v>25260</v>
      </c>
      <c r="J10" s="3">
        <v>24190</v>
      </c>
      <c r="K10" s="3">
        <v>24509</v>
      </c>
      <c r="L10" s="3">
        <v>25321</v>
      </c>
      <c r="M10" s="3">
        <v>26919</v>
      </c>
      <c r="N10" s="3">
        <v>23430</v>
      </c>
      <c r="O10" s="3">
        <v>26180</v>
      </c>
      <c r="P10" s="49">
        <v>25525.428571428572</v>
      </c>
    </row>
    <row r="11" spans="1:31" x14ac:dyDescent="0.25">
      <c r="A11" s="43" t="s">
        <v>27</v>
      </c>
      <c r="B11" s="37">
        <v>32.5</v>
      </c>
      <c r="C11" s="37">
        <v>28.928016</v>
      </c>
      <c r="D11" s="37">
        <v>35.792615133884013</v>
      </c>
      <c r="E11" s="37">
        <v>41.6</v>
      </c>
      <c r="F11" s="37">
        <v>74.352000000000004</v>
      </c>
      <c r="G11" s="37">
        <v>26.25</v>
      </c>
      <c r="H11" s="37">
        <v>41.329329224399999</v>
      </c>
      <c r="I11" s="37">
        <v>31.16</v>
      </c>
      <c r="J11" s="37">
        <v>30</v>
      </c>
      <c r="K11" s="37">
        <v>31.54</v>
      </c>
      <c r="L11" s="37">
        <v>36.090000000000003</v>
      </c>
      <c r="M11" s="37">
        <v>32.159999999999997</v>
      </c>
      <c r="N11" s="37">
        <v>49</v>
      </c>
      <c r="O11" s="37">
        <v>54.1</v>
      </c>
      <c r="P11" s="48">
        <v>38.914425739877437</v>
      </c>
    </row>
    <row r="12" spans="1:31" ht="15.75" thickBot="1" x14ac:dyDescent="0.3">
      <c r="A12" s="44" t="s">
        <v>28</v>
      </c>
      <c r="B12" s="40">
        <v>17630</v>
      </c>
      <c r="C12" s="40">
        <v>17070</v>
      </c>
      <c r="D12" s="40">
        <v>15545</v>
      </c>
      <c r="E12" s="40">
        <v>15403</v>
      </c>
      <c r="F12" s="40">
        <v>14550</v>
      </c>
      <c r="G12" s="40">
        <v>15077</v>
      </c>
      <c r="H12" s="40">
        <v>17530</v>
      </c>
      <c r="I12" s="40">
        <v>15614</v>
      </c>
      <c r="J12" s="40">
        <v>17480</v>
      </c>
      <c r="K12" s="40">
        <v>15063</v>
      </c>
      <c r="L12" s="40">
        <v>16969</v>
      </c>
      <c r="M12" s="40">
        <v>15763</v>
      </c>
      <c r="N12" s="40">
        <v>16251</v>
      </c>
      <c r="O12" s="40">
        <v>15860</v>
      </c>
      <c r="P12" s="50">
        <v>16128.928571428571</v>
      </c>
    </row>
    <row r="13" spans="1:31" ht="19.5" thickBot="1" x14ac:dyDescent="0.3">
      <c r="A13" s="98" t="s">
        <v>38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x14ac:dyDescent="0.25">
      <c r="A14" s="51" t="s">
        <v>51</v>
      </c>
      <c r="B14" s="52">
        <v>21712.238805970148</v>
      </c>
      <c r="C14" s="52">
        <v>26915.546159049343</v>
      </c>
      <c r="D14" s="52">
        <v>26151.844884102538</v>
      </c>
      <c r="E14" s="52">
        <v>23576.34672961769</v>
      </c>
      <c r="F14" s="52">
        <v>23896.076310118213</v>
      </c>
      <c r="G14" s="52">
        <v>24959.781973388588</v>
      </c>
      <c r="H14" s="52">
        <v>26730.307103233932</v>
      </c>
      <c r="I14" s="52">
        <v>24594.464517269564</v>
      </c>
      <c r="J14" s="52">
        <v>27957.61502347418</v>
      </c>
      <c r="K14" s="52">
        <v>25433.691272499538</v>
      </c>
      <c r="L14" s="52">
        <v>26013.897693495364</v>
      </c>
      <c r="M14" s="52">
        <v>26381.217066980043</v>
      </c>
      <c r="N14" s="52">
        <v>21019.836734693876</v>
      </c>
      <c r="O14" s="52">
        <v>21997.929759704253</v>
      </c>
      <c r="P14" s="46">
        <v>24810.056716685514</v>
      </c>
    </row>
    <row r="15" spans="1:31" x14ac:dyDescent="0.25">
      <c r="A15" s="42" t="s">
        <v>52</v>
      </c>
      <c r="B15" s="38">
        <v>0</v>
      </c>
      <c r="C15" s="38">
        <v>0</v>
      </c>
      <c r="D15" s="38">
        <v>0</v>
      </c>
      <c r="E15" s="38">
        <v>250</v>
      </c>
      <c r="F15" s="38">
        <v>0</v>
      </c>
      <c r="G15" s="38">
        <v>120</v>
      </c>
      <c r="H15" s="38">
        <v>0</v>
      </c>
      <c r="I15" s="38">
        <v>98.4</v>
      </c>
      <c r="J15" s="38">
        <v>130</v>
      </c>
      <c r="K15" s="38">
        <v>158</v>
      </c>
      <c r="L15" s="38">
        <v>0</v>
      </c>
      <c r="M15" s="38">
        <v>0</v>
      </c>
      <c r="N15" s="38">
        <v>0</v>
      </c>
      <c r="O15" s="38">
        <v>325</v>
      </c>
      <c r="P15" s="47">
        <v>180.23333333333335</v>
      </c>
    </row>
    <row r="16" spans="1:31" x14ac:dyDescent="0.25">
      <c r="A16" s="43" t="s">
        <v>25</v>
      </c>
      <c r="B16" s="37">
        <v>20.100000000000001</v>
      </c>
      <c r="C16" s="37">
        <v>14.345114345114345</v>
      </c>
      <c r="D16" s="37">
        <v>13.888019940480003</v>
      </c>
      <c r="E16" s="37">
        <v>16.7</v>
      </c>
      <c r="F16" s="37">
        <v>14.87</v>
      </c>
      <c r="G16" s="37">
        <v>14.82</v>
      </c>
      <c r="H16" s="37">
        <v>14.579265205213551</v>
      </c>
      <c r="I16" s="37">
        <v>14.89</v>
      </c>
      <c r="J16" s="37">
        <v>12.78</v>
      </c>
      <c r="K16" s="37">
        <v>13.962999999999999</v>
      </c>
      <c r="L16" s="37">
        <v>14.258600237247924</v>
      </c>
      <c r="M16" s="37">
        <v>14.68</v>
      </c>
      <c r="N16" s="37">
        <v>16.5</v>
      </c>
      <c r="O16" s="37">
        <v>17</v>
      </c>
      <c r="P16" s="48">
        <v>15.240999980575415</v>
      </c>
    </row>
    <row r="17" spans="1:16" x14ac:dyDescent="0.25">
      <c r="A17" s="42" t="s">
        <v>26</v>
      </c>
      <c r="B17" s="3">
        <v>25790</v>
      </c>
      <c r="C17" s="3">
        <v>26132</v>
      </c>
      <c r="D17" s="3">
        <v>26198</v>
      </c>
      <c r="E17" s="3">
        <v>26627</v>
      </c>
      <c r="F17" s="3">
        <v>25000</v>
      </c>
      <c r="G17" s="3">
        <v>24610</v>
      </c>
      <c r="H17" s="3">
        <v>27190</v>
      </c>
      <c r="I17" s="3">
        <v>25260</v>
      </c>
      <c r="J17" s="3">
        <v>24190</v>
      </c>
      <c r="K17" s="3">
        <v>24509</v>
      </c>
      <c r="L17" s="3">
        <v>25321</v>
      </c>
      <c r="M17" s="3">
        <v>26919</v>
      </c>
      <c r="N17" s="3">
        <v>23430</v>
      </c>
      <c r="O17" s="3">
        <v>26180</v>
      </c>
      <c r="P17" s="49">
        <v>25525.428571428572</v>
      </c>
    </row>
    <row r="18" spans="1:16" x14ac:dyDescent="0.25">
      <c r="A18" s="43" t="s">
        <v>27</v>
      </c>
      <c r="B18" s="37">
        <v>33.5</v>
      </c>
      <c r="C18" s="37">
        <v>40.517766000000002</v>
      </c>
      <c r="D18" s="37">
        <v>53.064317125652018</v>
      </c>
      <c r="E18" s="37">
        <v>41.6</v>
      </c>
      <c r="F18" s="37">
        <v>46.92</v>
      </c>
      <c r="G18" s="37">
        <v>35.950000000000003</v>
      </c>
      <c r="H18" s="37">
        <v>48.352191526800006</v>
      </c>
      <c r="I18" s="37">
        <v>44.22</v>
      </c>
      <c r="J18" s="37">
        <v>40</v>
      </c>
      <c r="K18" s="37">
        <v>41.36</v>
      </c>
      <c r="L18" s="37">
        <v>43.29</v>
      </c>
      <c r="M18" s="37">
        <v>43.22</v>
      </c>
      <c r="N18" s="37">
        <v>49</v>
      </c>
      <c r="O18" s="37">
        <v>54.1</v>
      </c>
      <c r="P18" s="48">
        <v>43.935305332318009</v>
      </c>
    </row>
    <row r="19" spans="1:16" ht="15.75" thickBot="1" x14ac:dyDescent="0.3">
      <c r="A19" s="44" t="s">
        <v>28</v>
      </c>
      <c r="B19" s="40">
        <v>17630</v>
      </c>
      <c r="C19" s="40">
        <v>17070</v>
      </c>
      <c r="D19" s="40">
        <v>15545</v>
      </c>
      <c r="E19" s="40">
        <v>15403</v>
      </c>
      <c r="F19" s="40">
        <v>14550</v>
      </c>
      <c r="G19" s="40">
        <v>15077</v>
      </c>
      <c r="H19" s="40">
        <v>17530</v>
      </c>
      <c r="I19" s="40">
        <v>15614</v>
      </c>
      <c r="J19" s="40">
        <v>17480</v>
      </c>
      <c r="K19" s="40">
        <v>15063</v>
      </c>
      <c r="L19" s="40">
        <v>16969</v>
      </c>
      <c r="M19" s="40">
        <v>15763</v>
      </c>
      <c r="N19" s="40">
        <v>16251</v>
      </c>
      <c r="O19" s="40">
        <v>15860</v>
      </c>
      <c r="P19" s="50">
        <v>16128.928571428571</v>
      </c>
    </row>
    <row r="20" spans="1:16" ht="19.5" thickBot="1" x14ac:dyDescent="0.3">
      <c r="A20" s="98" t="s">
        <v>39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x14ac:dyDescent="0.25">
      <c r="A21" s="51" t="s">
        <v>51</v>
      </c>
      <c r="B21" s="52">
        <v>23148.248138957813</v>
      </c>
      <c r="C21" s="52">
        <v>26930.30803763702</v>
      </c>
      <c r="D21" s="52">
        <v>25801.961117980747</v>
      </c>
      <c r="E21" s="52">
        <v>24938.618875511918</v>
      </c>
      <c r="F21" s="52">
        <v>24537.655603548035</v>
      </c>
      <c r="G21" s="52">
        <v>24274.991961414791</v>
      </c>
      <c r="H21" s="52">
        <v>27766.993066462899</v>
      </c>
      <c r="I21" s="52">
        <v>26551.258408521564</v>
      </c>
      <c r="J21" s="52">
        <v>28026.782608695652</v>
      </c>
      <c r="K21" s="52">
        <v>25220.160604936213</v>
      </c>
      <c r="L21" s="52">
        <v>24190.57266243302</v>
      </c>
      <c r="M21" s="52">
        <v>25967.136803218611</v>
      </c>
      <c r="N21" s="52">
        <v>28428.532386867788</v>
      </c>
      <c r="O21" s="52">
        <v>25909.946865905251</v>
      </c>
      <c r="P21" s="46">
        <v>25835.226224435093</v>
      </c>
    </row>
    <row r="22" spans="1:16" x14ac:dyDescent="0.25">
      <c r="A22" s="42" t="s">
        <v>52</v>
      </c>
      <c r="B22" s="38">
        <v>0</v>
      </c>
      <c r="C22" s="38">
        <v>0</v>
      </c>
      <c r="D22" s="38">
        <v>0</v>
      </c>
      <c r="E22" s="38">
        <v>250</v>
      </c>
      <c r="F22" s="38">
        <v>0</v>
      </c>
      <c r="G22" s="38">
        <v>120</v>
      </c>
      <c r="H22" s="38">
        <v>0</v>
      </c>
      <c r="I22" s="38">
        <v>106.2</v>
      </c>
      <c r="J22" s="38">
        <v>131</v>
      </c>
      <c r="K22" s="38">
        <v>157</v>
      </c>
      <c r="L22" s="38">
        <v>0</v>
      </c>
      <c r="M22" s="38">
        <v>0</v>
      </c>
      <c r="N22" s="38">
        <v>0</v>
      </c>
      <c r="O22" s="38">
        <v>325</v>
      </c>
      <c r="P22" s="47">
        <v>181.53333333333333</v>
      </c>
    </row>
    <row r="23" spans="1:16" x14ac:dyDescent="0.25">
      <c r="A23" s="43" t="s">
        <v>25</v>
      </c>
      <c r="B23" s="37">
        <v>18.600000000000001</v>
      </c>
      <c r="C23" s="37">
        <v>14.909919237937462</v>
      </c>
      <c r="D23" s="37">
        <v>14.486991560720003</v>
      </c>
      <c r="E23" s="37">
        <v>15.59</v>
      </c>
      <c r="F23" s="37">
        <v>14.34</v>
      </c>
      <c r="G23" s="37">
        <v>16</v>
      </c>
      <c r="H23" s="37">
        <v>14.388054482064463</v>
      </c>
      <c r="I23" s="37">
        <v>14.09</v>
      </c>
      <c r="J23" s="37">
        <v>13.8</v>
      </c>
      <c r="K23" s="37">
        <v>14.106</v>
      </c>
      <c r="L23" s="37">
        <v>15.853333333333335</v>
      </c>
      <c r="M23" s="37">
        <v>15.47</v>
      </c>
      <c r="N23" s="37">
        <v>11.5</v>
      </c>
      <c r="O23" s="37">
        <v>14.03</v>
      </c>
      <c r="P23" s="48">
        <v>14.797449901003947</v>
      </c>
    </row>
    <row r="24" spans="1:16" x14ac:dyDescent="0.25">
      <c r="A24" s="42" t="s">
        <v>26</v>
      </c>
      <c r="B24" s="3">
        <v>25790</v>
      </c>
      <c r="C24" s="3">
        <v>26132</v>
      </c>
      <c r="D24" s="3">
        <v>26198</v>
      </c>
      <c r="E24" s="3">
        <v>26627</v>
      </c>
      <c r="F24" s="3">
        <v>25000</v>
      </c>
      <c r="G24" s="3">
        <v>24610</v>
      </c>
      <c r="H24" s="3">
        <v>27190</v>
      </c>
      <c r="I24" s="3">
        <v>25260</v>
      </c>
      <c r="J24" s="3">
        <v>24190</v>
      </c>
      <c r="K24" s="3">
        <v>24509</v>
      </c>
      <c r="L24" s="3">
        <v>25321</v>
      </c>
      <c r="M24" s="3">
        <v>26919</v>
      </c>
      <c r="N24" s="3">
        <v>23430</v>
      </c>
      <c r="O24" s="3">
        <v>26180</v>
      </c>
      <c r="P24" s="49">
        <v>25525.428571428572</v>
      </c>
    </row>
    <row r="25" spans="1:16" x14ac:dyDescent="0.25">
      <c r="A25" s="43" t="s">
        <v>27</v>
      </c>
      <c r="B25" s="37">
        <v>32.5</v>
      </c>
      <c r="C25" s="37">
        <v>34.728042000000002</v>
      </c>
      <c r="D25" s="37">
        <v>45.482148578322409</v>
      </c>
      <c r="E25" s="37">
        <v>41.6</v>
      </c>
      <c r="F25" s="37">
        <v>48.27</v>
      </c>
      <c r="G25" s="37">
        <v>31.1</v>
      </c>
      <c r="H25" s="37">
        <v>41.329329224399999</v>
      </c>
      <c r="I25" s="37">
        <v>37.19</v>
      </c>
      <c r="J25" s="37">
        <v>30</v>
      </c>
      <c r="K25" s="37">
        <v>41.36</v>
      </c>
      <c r="L25" s="37">
        <v>40.53</v>
      </c>
      <c r="M25" s="37">
        <v>37.19</v>
      </c>
      <c r="N25" s="37">
        <v>49</v>
      </c>
      <c r="O25" s="37">
        <v>54.1</v>
      </c>
      <c r="P25" s="48">
        <v>40.312822843051599</v>
      </c>
    </row>
    <row r="26" spans="1:16" ht="15.75" thickBot="1" x14ac:dyDescent="0.3">
      <c r="A26" s="44" t="s">
        <v>28</v>
      </c>
      <c r="B26" s="40">
        <v>17630</v>
      </c>
      <c r="C26" s="40">
        <v>17070</v>
      </c>
      <c r="D26" s="40">
        <v>15545</v>
      </c>
      <c r="E26" s="40">
        <v>15403</v>
      </c>
      <c r="F26" s="40">
        <v>14550</v>
      </c>
      <c r="G26" s="40">
        <v>15077</v>
      </c>
      <c r="H26" s="40">
        <v>17530</v>
      </c>
      <c r="I26" s="40">
        <v>15614</v>
      </c>
      <c r="J26" s="40">
        <v>17480</v>
      </c>
      <c r="K26" s="40">
        <v>15063</v>
      </c>
      <c r="L26" s="40">
        <v>16969</v>
      </c>
      <c r="M26" s="40">
        <v>15763</v>
      </c>
      <c r="N26" s="40">
        <v>16251</v>
      </c>
      <c r="O26" s="40">
        <v>15860</v>
      </c>
      <c r="P26" s="50">
        <v>16128.928571428571</v>
      </c>
    </row>
    <row r="27" spans="1:16" ht="19.5" thickBot="1" x14ac:dyDescent="0.3">
      <c r="A27" s="98" t="s">
        <v>45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x14ac:dyDescent="0.25">
      <c r="A28" s="51" t="s">
        <v>51</v>
      </c>
      <c r="B28" s="52">
        <v>23513.934065934067</v>
      </c>
      <c r="C28" s="52">
        <v>22155.780322826777</v>
      </c>
      <c r="D28" s="52">
        <v>19857.521620305528</v>
      </c>
      <c r="E28" s="52">
        <v>18934.057430664572</v>
      </c>
      <c r="F28" s="52">
        <v>16165.688710492243</v>
      </c>
      <c r="G28" s="52">
        <v>19374.168723584109</v>
      </c>
      <c r="H28" s="52">
        <v>17722.544618139058</v>
      </c>
      <c r="I28" s="52">
        <v>20257.454612140104</v>
      </c>
      <c r="J28" s="52">
        <v>21214.439980401763</v>
      </c>
      <c r="K28" s="52">
        <v>18796.667950297295</v>
      </c>
      <c r="L28" s="52">
        <v>18108.811416353568</v>
      </c>
      <c r="M28" s="52">
        <v>20137.144484988999</v>
      </c>
      <c r="N28" s="52">
        <v>20046.122448979593</v>
      </c>
      <c r="O28" s="52">
        <v>20344.924939136494</v>
      </c>
      <c r="P28" s="46">
        <v>19759.23295173173</v>
      </c>
    </row>
    <row r="29" spans="1:16" x14ac:dyDescent="0.25">
      <c r="A29" s="42" t="s">
        <v>52</v>
      </c>
      <c r="B29" s="38">
        <v>0</v>
      </c>
      <c r="C29" s="38">
        <v>0</v>
      </c>
      <c r="D29" s="38">
        <v>0</v>
      </c>
      <c r="E29" s="38">
        <v>250</v>
      </c>
      <c r="F29" s="38">
        <v>0</v>
      </c>
      <c r="G29" s="38">
        <v>120</v>
      </c>
      <c r="H29" s="38">
        <v>0</v>
      </c>
      <c r="I29" s="38">
        <v>81</v>
      </c>
      <c r="J29" s="38">
        <v>99</v>
      </c>
      <c r="K29" s="38">
        <v>117</v>
      </c>
      <c r="L29" s="38">
        <v>0</v>
      </c>
      <c r="M29" s="38">
        <v>0</v>
      </c>
      <c r="N29" s="38">
        <v>0</v>
      </c>
      <c r="O29" s="38">
        <v>325</v>
      </c>
      <c r="P29" s="47">
        <v>165.33333333333334</v>
      </c>
    </row>
    <row r="30" spans="1:16" x14ac:dyDescent="0.25">
      <c r="A30" s="43" t="s">
        <v>25</v>
      </c>
      <c r="B30" s="37">
        <v>18.2</v>
      </c>
      <c r="C30" s="37">
        <v>20.801929454326196</v>
      </c>
      <c r="D30" s="37">
        <v>21.329480917360005</v>
      </c>
      <c r="E30" s="37">
        <v>22.05</v>
      </c>
      <c r="F30" s="37">
        <v>22.78</v>
      </c>
      <c r="G30" s="37">
        <v>23.66</v>
      </c>
      <c r="H30" s="37">
        <v>25.828214478204771</v>
      </c>
      <c r="I30" s="37">
        <v>21.28</v>
      </c>
      <c r="J30" s="37">
        <v>20.41</v>
      </c>
      <c r="K30" s="37">
        <v>22.51</v>
      </c>
      <c r="L30" s="37">
        <v>24.373317379599161</v>
      </c>
      <c r="M30" s="37">
        <v>22.66</v>
      </c>
      <c r="N30" s="37">
        <v>17.5</v>
      </c>
      <c r="O30" s="37">
        <v>18.670000000000002</v>
      </c>
      <c r="P30" s="48">
        <v>21.575210159249298</v>
      </c>
    </row>
    <row r="31" spans="1:16" x14ac:dyDescent="0.25">
      <c r="A31" s="42" t="s">
        <v>26</v>
      </c>
      <c r="B31" s="3">
        <v>25790</v>
      </c>
      <c r="C31" s="3">
        <v>26132</v>
      </c>
      <c r="D31" s="3">
        <v>26198</v>
      </c>
      <c r="E31" s="3">
        <v>26627</v>
      </c>
      <c r="F31" s="3">
        <v>25000</v>
      </c>
      <c r="G31" s="3">
        <v>24610</v>
      </c>
      <c r="H31" s="3">
        <v>27190</v>
      </c>
      <c r="I31" s="3">
        <v>25260</v>
      </c>
      <c r="J31" s="3">
        <v>24190</v>
      </c>
      <c r="K31" s="3">
        <v>24509</v>
      </c>
      <c r="L31" s="3">
        <v>25321</v>
      </c>
      <c r="M31" s="3">
        <v>26919</v>
      </c>
      <c r="N31" s="3">
        <v>23430</v>
      </c>
      <c r="O31" s="3">
        <v>26180</v>
      </c>
      <c r="P31" s="49">
        <v>25525.428571428572</v>
      </c>
    </row>
    <row r="32" spans="1:16" x14ac:dyDescent="0.25">
      <c r="A32" s="43" t="s">
        <v>27</v>
      </c>
      <c r="B32" s="37">
        <v>32.5</v>
      </c>
      <c r="C32" s="37">
        <v>28.928016</v>
      </c>
      <c r="D32" s="37">
        <v>36.444377473196006</v>
      </c>
      <c r="E32" s="37">
        <v>41.6</v>
      </c>
      <c r="F32" s="37">
        <v>58.273000000000003</v>
      </c>
      <c r="G32" s="37">
        <v>26.25</v>
      </c>
      <c r="H32" s="37">
        <v>41.329329224399999</v>
      </c>
      <c r="I32" s="37">
        <v>31.16</v>
      </c>
      <c r="J32" s="37">
        <v>30</v>
      </c>
      <c r="K32" s="37">
        <v>31.54</v>
      </c>
      <c r="L32" s="37">
        <v>36.090000000000003</v>
      </c>
      <c r="M32" s="37">
        <v>32.159999999999997</v>
      </c>
      <c r="N32" s="37">
        <v>49</v>
      </c>
      <c r="O32" s="37">
        <v>54.1</v>
      </c>
      <c r="P32" s="48">
        <v>37.812480192685435</v>
      </c>
    </row>
    <row r="33" spans="1:16" ht="15.75" thickBot="1" x14ac:dyDescent="0.3">
      <c r="A33" s="44" t="s">
        <v>28</v>
      </c>
      <c r="B33" s="40">
        <v>17630</v>
      </c>
      <c r="C33" s="40">
        <v>17070</v>
      </c>
      <c r="D33" s="40">
        <v>15545</v>
      </c>
      <c r="E33" s="40">
        <v>15403</v>
      </c>
      <c r="F33" s="40">
        <v>14550</v>
      </c>
      <c r="G33" s="40">
        <v>15077</v>
      </c>
      <c r="H33" s="40">
        <v>17530</v>
      </c>
      <c r="I33" s="40">
        <v>15614</v>
      </c>
      <c r="J33" s="40">
        <v>17480</v>
      </c>
      <c r="K33" s="40">
        <v>15063</v>
      </c>
      <c r="L33" s="40">
        <v>16969</v>
      </c>
      <c r="M33" s="40">
        <v>15763</v>
      </c>
      <c r="N33" s="40">
        <v>16251</v>
      </c>
      <c r="O33" s="40">
        <v>15860</v>
      </c>
      <c r="P33" s="50">
        <v>16128.928571428571</v>
      </c>
    </row>
    <row r="34" spans="1:16" ht="19.5" thickBot="1" x14ac:dyDescent="0.3">
      <c r="A34" s="98" t="s">
        <v>44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x14ac:dyDescent="0.25">
      <c r="A35" s="51" t="s">
        <v>51</v>
      </c>
      <c r="B35" s="52">
        <v>22776.926008256589</v>
      </c>
      <c r="C35" s="52">
        <v>24164.671370970347</v>
      </c>
      <c r="D35" s="52">
        <v>23019.269469622312</v>
      </c>
      <c r="E35" s="52">
        <v>20654.436395035711</v>
      </c>
      <c r="F35" s="52">
        <v>17655.811601840112</v>
      </c>
      <c r="G35" s="52">
        <v>20415.613562996601</v>
      </c>
      <c r="H35" s="52">
        <v>21039.93424996801</v>
      </c>
      <c r="I35" s="52">
        <v>22212.066206228337</v>
      </c>
      <c r="J35" s="52">
        <v>23626.957020057307</v>
      </c>
      <c r="K35" s="52">
        <v>21053.501944714139</v>
      </c>
      <c r="L35" s="52">
        <v>19617.052381030142</v>
      </c>
      <c r="M35" s="52">
        <v>21359.656850958687</v>
      </c>
      <c r="N35" s="52">
        <v>20518.660264105645</v>
      </c>
      <c r="O35" s="52">
        <v>21217.084689281714</v>
      </c>
      <c r="P35" s="46">
        <v>21380.831572504689</v>
      </c>
    </row>
    <row r="36" spans="1:16" x14ac:dyDescent="0.25">
      <c r="A36" s="42" t="s">
        <v>52</v>
      </c>
      <c r="B36" s="38">
        <v>0</v>
      </c>
      <c r="C36" s="38">
        <v>0</v>
      </c>
      <c r="D36" s="38">
        <v>0</v>
      </c>
      <c r="E36" s="38">
        <v>250</v>
      </c>
      <c r="F36" s="38">
        <v>0</v>
      </c>
      <c r="G36" s="38">
        <v>120</v>
      </c>
      <c r="H36" s="38">
        <v>0</v>
      </c>
      <c r="I36" s="38">
        <v>88.8</v>
      </c>
      <c r="J36" s="38">
        <v>110</v>
      </c>
      <c r="K36" s="38">
        <v>131</v>
      </c>
      <c r="L36" s="38">
        <v>0</v>
      </c>
      <c r="M36" s="38">
        <v>0</v>
      </c>
      <c r="N36" s="38">
        <v>0</v>
      </c>
      <c r="O36" s="38">
        <v>325</v>
      </c>
      <c r="P36" s="47">
        <v>170.79999999999998</v>
      </c>
    </row>
    <row r="37" spans="1:16" x14ac:dyDescent="0.25">
      <c r="A37" s="43" t="s">
        <v>25</v>
      </c>
      <c r="B37" s="37">
        <v>18.8</v>
      </c>
      <c r="C37" s="37">
        <v>17.167381974248929</v>
      </c>
      <c r="D37" s="37">
        <v>17.035158962080004</v>
      </c>
      <c r="E37" s="37">
        <v>19.71</v>
      </c>
      <c r="F37" s="37">
        <v>20.8</v>
      </c>
      <c r="G37" s="37">
        <v>20.23</v>
      </c>
      <c r="H37" s="37">
        <v>20.456315599685261</v>
      </c>
      <c r="I37" s="37">
        <v>17.649999999999999</v>
      </c>
      <c r="J37" s="37">
        <v>17.45</v>
      </c>
      <c r="K37" s="37">
        <v>17.629000000000001</v>
      </c>
      <c r="L37" s="37">
        <v>20.821875000000002</v>
      </c>
      <c r="M37" s="37">
        <v>19.850000000000001</v>
      </c>
      <c r="N37" s="37">
        <v>17</v>
      </c>
      <c r="O37" s="37">
        <v>17.75</v>
      </c>
      <c r="P37" s="48">
        <v>18.739266538286728</v>
      </c>
    </row>
    <row r="38" spans="1:16" x14ac:dyDescent="0.25">
      <c r="A38" s="42" t="s">
        <v>26</v>
      </c>
      <c r="B38" s="3">
        <v>25790</v>
      </c>
      <c r="C38" s="3">
        <v>26132</v>
      </c>
      <c r="D38" s="3">
        <v>26198</v>
      </c>
      <c r="E38" s="3">
        <v>26627</v>
      </c>
      <c r="F38" s="3">
        <v>25000</v>
      </c>
      <c r="G38" s="3">
        <v>24610</v>
      </c>
      <c r="H38" s="3">
        <v>27190</v>
      </c>
      <c r="I38" s="3">
        <v>25260</v>
      </c>
      <c r="J38" s="3">
        <v>24190</v>
      </c>
      <c r="K38" s="3">
        <v>24509</v>
      </c>
      <c r="L38" s="3">
        <v>25321</v>
      </c>
      <c r="M38" s="3">
        <v>26919</v>
      </c>
      <c r="N38" s="3">
        <v>23430</v>
      </c>
      <c r="O38" s="3">
        <v>26180</v>
      </c>
      <c r="P38" s="49">
        <v>25525.428571428572</v>
      </c>
    </row>
    <row r="39" spans="1:16" x14ac:dyDescent="0.25">
      <c r="A39" s="43" t="s">
        <v>27</v>
      </c>
      <c r="B39" s="37">
        <v>33.5</v>
      </c>
      <c r="C39" s="37">
        <v>34.728042000000002</v>
      </c>
      <c r="D39" s="37">
        <v>40.865498674862408</v>
      </c>
      <c r="E39" s="37">
        <v>41.6</v>
      </c>
      <c r="F39" s="37">
        <v>54.01</v>
      </c>
      <c r="G39" s="37">
        <v>31.1</v>
      </c>
      <c r="H39" s="37">
        <v>41.329329224399999</v>
      </c>
      <c r="I39" s="37">
        <v>37.19</v>
      </c>
      <c r="J39" s="37">
        <v>30</v>
      </c>
      <c r="K39" s="37">
        <v>41.36</v>
      </c>
      <c r="L39" s="37">
        <v>40.53</v>
      </c>
      <c r="M39" s="37">
        <v>37.19</v>
      </c>
      <c r="N39" s="37">
        <v>49</v>
      </c>
      <c r="O39" s="37">
        <v>54.1</v>
      </c>
      <c r="P39" s="48">
        <v>40.464490707090178</v>
      </c>
    </row>
    <row r="40" spans="1:16" ht="15.75" thickBot="1" x14ac:dyDescent="0.3">
      <c r="A40" s="44" t="s">
        <v>28</v>
      </c>
      <c r="B40" s="40">
        <v>17630</v>
      </c>
      <c r="C40" s="40">
        <v>17070</v>
      </c>
      <c r="D40" s="40">
        <v>15545</v>
      </c>
      <c r="E40" s="40">
        <v>15403</v>
      </c>
      <c r="F40" s="40">
        <v>14550</v>
      </c>
      <c r="G40" s="40">
        <v>15077</v>
      </c>
      <c r="H40" s="40">
        <v>17530</v>
      </c>
      <c r="I40" s="40">
        <v>15614</v>
      </c>
      <c r="J40" s="40">
        <v>17480</v>
      </c>
      <c r="K40" s="40">
        <v>15063</v>
      </c>
      <c r="L40" s="40">
        <v>16969</v>
      </c>
      <c r="M40" s="40">
        <v>15763</v>
      </c>
      <c r="N40" s="40">
        <v>16251</v>
      </c>
      <c r="O40" s="40">
        <v>15860</v>
      </c>
      <c r="P40" s="50">
        <v>16128.928571428571</v>
      </c>
    </row>
  </sheetData>
  <mergeCells count="8">
    <mergeCell ref="A27:P27"/>
    <mergeCell ref="A34:P34"/>
    <mergeCell ref="A13:P13"/>
    <mergeCell ref="A1:P1"/>
    <mergeCell ref="A2:P2"/>
    <mergeCell ref="A3:P3"/>
    <mergeCell ref="A20:P20"/>
    <mergeCell ref="A6:P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3"/>
  <sheetViews>
    <sheetView zoomScaleNormal="100" workbookViewId="0">
      <selection activeCell="R27" sqref="R27"/>
    </sheetView>
  </sheetViews>
  <sheetFormatPr defaultRowHeight="15" x14ac:dyDescent="0.25"/>
  <cols>
    <col min="1" max="1" width="18.42578125" style="45" customWidth="1"/>
    <col min="2" max="16" width="7.140625" style="1" customWidth="1"/>
    <col min="17" max="17" width="9.140625" style="1"/>
    <col min="18" max="33" width="6.85546875" style="1" customWidth="1"/>
    <col min="34" max="16384" width="9.140625" style="1"/>
  </cols>
  <sheetData>
    <row r="1" spans="1:31" ht="21" x14ac:dyDescent="0.35">
      <c r="A1" s="96" t="str">
        <f>'KN 2016 TV tab.1'!A1:P1</f>
        <v>Krajské normativy a ukazatele pro stanovení krajských normativů v roce 2016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1" x14ac:dyDescent="0.35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1" x14ac:dyDescent="0.35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19.5" thickBot="1" x14ac:dyDescent="0.3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ht="84.75" customHeight="1" thickBot="1" x14ac:dyDescent="0.3">
      <c r="A5" s="53"/>
      <c r="B5" s="55" t="s">
        <v>2</v>
      </c>
      <c r="C5" s="56" t="s">
        <v>3</v>
      </c>
      <c r="D5" s="56" t="s">
        <v>0</v>
      </c>
      <c r="E5" s="56" t="s">
        <v>1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7" t="s">
        <v>13</v>
      </c>
      <c r="P5" s="58" t="s">
        <v>14</v>
      </c>
    </row>
    <row r="6" spans="1:31" s="41" customFormat="1" ht="19.5" thickBot="1" x14ac:dyDescent="0.35">
      <c r="A6" s="98" t="s">
        <v>42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31" s="39" customFormat="1" x14ac:dyDescent="0.25">
      <c r="A7" s="51" t="s">
        <v>51</v>
      </c>
      <c r="B7" s="52">
        <v>20608.336134453781</v>
      </c>
      <c r="C7" s="52">
        <v>18541.922449222035</v>
      </c>
      <c r="D7" s="52">
        <v>17990.898961332798</v>
      </c>
      <c r="E7" s="52">
        <v>16919.705681374464</v>
      </c>
      <c r="F7" s="52">
        <v>15696.736230083588</v>
      </c>
      <c r="G7" s="52">
        <v>17261.208351868074</v>
      </c>
      <c r="H7" s="52">
        <v>17758.807690690421</v>
      </c>
      <c r="I7" s="52">
        <v>17203.42596858539</v>
      </c>
      <c r="J7" s="52">
        <v>18454.745108419917</v>
      </c>
      <c r="K7" s="52">
        <v>16857.157297922051</v>
      </c>
      <c r="L7" s="52">
        <v>17137.267381299989</v>
      </c>
      <c r="M7" s="52">
        <v>17616.413038669216</v>
      </c>
      <c r="N7" s="52">
        <v>39124.836734693876</v>
      </c>
      <c r="O7" s="52">
        <v>17915.729943022307</v>
      </c>
      <c r="P7" s="46">
        <v>19220.513640831283</v>
      </c>
    </row>
    <row r="8" spans="1:31" s="39" customFormat="1" x14ac:dyDescent="0.25">
      <c r="A8" s="42" t="s">
        <v>52</v>
      </c>
      <c r="B8" s="38">
        <v>0</v>
      </c>
      <c r="C8" s="38">
        <v>0</v>
      </c>
      <c r="D8" s="38">
        <v>0</v>
      </c>
      <c r="E8" s="38">
        <v>250</v>
      </c>
      <c r="F8" s="38">
        <v>0</v>
      </c>
      <c r="G8" s="38">
        <v>120</v>
      </c>
      <c r="H8" s="38">
        <v>0</v>
      </c>
      <c r="I8" s="38">
        <v>68.8</v>
      </c>
      <c r="J8" s="38">
        <v>86</v>
      </c>
      <c r="K8" s="38">
        <v>105</v>
      </c>
      <c r="L8" s="38">
        <v>0</v>
      </c>
      <c r="M8" s="38">
        <v>0</v>
      </c>
      <c r="N8" s="38">
        <v>0</v>
      </c>
      <c r="O8" s="38">
        <v>325</v>
      </c>
      <c r="P8" s="47">
        <v>159.13333333333333</v>
      </c>
    </row>
    <row r="9" spans="1:31" x14ac:dyDescent="0.25">
      <c r="A9" s="43" t="s">
        <v>25</v>
      </c>
      <c r="B9" s="37">
        <v>21.25</v>
      </c>
      <c r="C9" s="37">
        <v>20.902756740381705</v>
      </c>
      <c r="D9" s="37">
        <v>20.243210351840006</v>
      </c>
      <c r="E9" s="37">
        <v>25.61</v>
      </c>
      <c r="F9" s="37">
        <v>26.19</v>
      </c>
      <c r="G9" s="37">
        <v>21.59</v>
      </c>
      <c r="H9" s="37">
        <v>24.334309393247157</v>
      </c>
      <c r="I9" s="37">
        <v>21.28</v>
      </c>
      <c r="J9" s="37">
        <v>18.63</v>
      </c>
      <c r="K9" s="37">
        <v>21.146000000000001</v>
      </c>
      <c r="L9" s="37">
        <v>21.865626874625072</v>
      </c>
      <c r="M9" s="37">
        <v>22.23</v>
      </c>
      <c r="N9" s="37">
        <v>8</v>
      </c>
      <c r="O9" s="37">
        <v>21.82</v>
      </c>
      <c r="P9" s="48">
        <v>21.077993097149566</v>
      </c>
    </row>
    <row r="10" spans="1:31" s="39" customFormat="1" x14ac:dyDescent="0.25">
      <c r="A10" s="42" t="s">
        <v>26</v>
      </c>
      <c r="B10" s="3">
        <v>25790</v>
      </c>
      <c r="C10" s="3">
        <v>26132</v>
      </c>
      <c r="D10" s="3">
        <v>26198</v>
      </c>
      <c r="E10" s="3">
        <v>26627</v>
      </c>
      <c r="F10" s="3">
        <v>25000</v>
      </c>
      <c r="G10" s="3">
        <v>24610</v>
      </c>
      <c r="H10" s="3">
        <v>27190</v>
      </c>
      <c r="I10" s="3">
        <v>25260</v>
      </c>
      <c r="J10" s="3">
        <v>24190</v>
      </c>
      <c r="K10" s="3">
        <v>24509</v>
      </c>
      <c r="L10" s="3">
        <v>25321</v>
      </c>
      <c r="M10" s="3">
        <v>26919</v>
      </c>
      <c r="N10" s="3">
        <v>23430</v>
      </c>
      <c r="O10" s="3">
        <v>26180</v>
      </c>
      <c r="P10" s="49">
        <v>25525.428571428572</v>
      </c>
    </row>
    <row r="11" spans="1:31" x14ac:dyDescent="0.25">
      <c r="A11" s="43" t="s">
        <v>27</v>
      </c>
      <c r="B11" s="37">
        <v>35</v>
      </c>
      <c r="C11" s="37">
        <v>57.866334000000009</v>
      </c>
      <c r="D11" s="37">
        <v>75.799960061985615</v>
      </c>
      <c r="E11" s="37">
        <v>41.6</v>
      </c>
      <c r="F11" s="37">
        <v>41.16</v>
      </c>
      <c r="G11" s="37">
        <v>50.5</v>
      </c>
      <c r="H11" s="37">
        <v>48.352191526800006</v>
      </c>
      <c r="I11" s="37">
        <v>63.32</v>
      </c>
      <c r="J11" s="37">
        <v>73</v>
      </c>
      <c r="K11" s="37">
        <v>61.3</v>
      </c>
      <c r="L11" s="37">
        <v>62.83</v>
      </c>
      <c r="M11" s="37">
        <v>61.31</v>
      </c>
      <c r="N11" s="37">
        <v>49</v>
      </c>
      <c r="O11" s="37">
        <v>54.1</v>
      </c>
      <c r="P11" s="48">
        <v>55.367034684913271</v>
      </c>
    </row>
    <row r="12" spans="1:31" s="39" customFormat="1" ht="15.75" thickBot="1" x14ac:dyDescent="0.3">
      <c r="A12" s="44" t="s">
        <v>28</v>
      </c>
      <c r="B12" s="40">
        <v>17630</v>
      </c>
      <c r="C12" s="40">
        <v>17070</v>
      </c>
      <c r="D12" s="40">
        <v>15545</v>
      </c>
      <c r="E12" s="40">
        <v>15403</v>
      </c>
      <c r="F12" s="40">
        <v>14550</v>
      </c>
      <c r="G12" s="40">
        <v>15077</v>
      </c>
      <c r="H12" s="40">
        <v>17530</v>
      </c>
      <c r="I12" s="40">
        <v>15614</v>
      </c>
      <c r="J12" s="40">
        <v>17480</v>
      </c>
      <c r="K12" s="40">
        <v>15063</v>
      </c>
      <c r="L12" s="40">
        <v>16969</v>
      </c>
      <c r="M12" s="40">
        <v>15763</v>
      </c>
      <c r="N12" s="40">
        <v>16251</v>
      </c>
      <c r="O12" s="40">
        <v>15860</v>
      </c>
      <c r="P12" s="50">
        <v>16128.928571428571</v>
      </c>
    </row>
    <row r="13" spans="1:31" s="41" customFormat="1" ht="19.5" thickBot="1" x14ac:dyDescent="0.35">
      <c r="A13" s="98" t="s">
        <v>49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31" s="39" customFormat="1" x14ac:dyDescent="0.25">
      <c r="A14" s="51" t="s">
        <v>51</v>
      </c>
      <c r="B14" s="52">
        <v>26675.750196386489</v>
      </c>
      <c r="C14" s="52">
        <v>27176.668414448613</v>
      </c>
      <c r="D14" s="52">
        <v>23020.483170975353</v>
      </c>
      <c r="E14" s="52">
        <v>21207.286403260958</v>
      </c>
      <c r="F14" s="52">
        <v>17686.488841657811</v>
      </c>
      <c r="G14" s="52">
        <v>23661.600722744097</v>
      </c>
      <c r="H14" s="52">
        <v>22010.273410016176</v>
      </c>
      <c r="I14" s="52">
        <v>24271.631067245573</v>
      </c>
      <c r="J14" s="52">
        <v>27319.731092436974</v>
      </c>
      <c r="K14" s="52">
        <v>21053.501944714139</v>
      </c>
      <c r="L14" s="52">
        <v>23427.864609710803</v>
      </c>
      <c r="M14" s="52">
        <v>24601.929461413638</v>
      </c>
      <c r="N14" s="52">
        <v>24806.503401360547</v>
      </c>
      <c r="O14" s="52">
        <v>26997.750387506938</v>
      </c>
      <c r="P14" s="46">
        <v>23851.247365991294</v>
      </c>
    </row>
    <row r="15" spans="1:31" s="39" customFormat="1" x14ac:dyDescent="0.25">
      <c r="A15" s="42" t="s">
        <v>52</v>
      </c>
      <c r="B15" s="38">
        <v>0</v>
      </c>
      <c r="C15" s="38">
        <v>0</v>
      </c>
      <c r="D15" s="38">
        <v>0</v>
      </c>
      <c r="E15" s="38">
        <v>250</v>
      </c>
      <c r="F15" s="38">
        <v>0</v>
      </c>
      <c r="G15" s="38">
        <v>120</v>
      </c>
      <c r="H15" s="38">
        <v>0</v>
      </c>
      <c r="I15" s="38">
        <v>97.1</v>
      </c>
      <c r="J15" s="38">
        <v>127</v>
      </c>
      <c r="K15" s="38">
        <v>131</v>
      </c>
      <c r="L15" s="38">
        <v>0</v>
      </c>
      <c r="M15" s="38">
        <v>0</v>
      </c>
      <c r="N15" s="38">
        <v>0</v>
      </c>
      <c r="O15" s="38">
        <v>325</v>
      </c>
      <c r="P15" s="47">
        <v>175.01666666666665</v>
      </c>
    </row>
    <row r="16" spans="1:31" x14ac:dyDescent="0.25">
      <c r="A16" s="43" t="s">
        <v>25</v>
      </c>
      <c r="B16" s="37">
        <v>15.2</v>
      </c>
      <c r="C16" s="37">
        <v>14.737291755659975</v>
      </c>
      <c r="D16" s="37">
        <v>17.035158962080004</v>
      </c>
      <c r="E16" s="37">
        <v>19.059999999999999</v>
      </c>
      <c r="F16" s="37">
        <v>18.82</v>
      </c>
      <c r="G16" s="37">
        <v>16.55</v>
      </c>
      <c r="H16" s="37">
        <v>19.283203014698366</v>
      </c>
      <c r="I16" s="37">
        <v>15.76</v>
      </c>
      <c r="J16" s="37">
        <v>14.28</v>
      </c>
      <c r="K16" s="37">
        <v>17.629000000000001</v>
      </c>
      <c r="L16" s="37">
        <v>16.510344827586209</v>
      </c>
      <c r="M16" s="37">
        <v>16.440000000000001</v>
      </c>
      <c r="N16" s="37">
        <v>13.5</v>
      </c>
      <c r="O16" s="37">
        <v>13.38</v>
      </c>
      <c r="P16" s="48">
        <v>16.29892846857318</v>
      </c>
    </row>
    <row r="17" spans="1:16" s="39" customFormat="1" x14ac:dyDescent="0.25">
      <c r="A17" s="42" t="s">
        <v>26</v>
      </c>
      <c r="B17" s="3">
        <v>25790</v>
      </c>
      <c r="C17" s="3">
        <v>26132</v>
      </c>
      <c r="D17" s="3">
        <v>26198</v>
      </c>
      <c r="E17" s="3">
        <v>26627</v>
      </c>
      <c r="F17" s="3">
        <v>25000</v>
      </c>
      <c r="G17" s="3">
        <v>24610</v>
      </c>
      <c r="H17" s="3">
        <v>27190</v>
      </c>
      <c r="I17" s="3">
        <v>25260</v>
      </c>
      <c r="J17" s="3">
        <v>24190</v>
      </c>
      <c r="K17" s="3">
        <v>24509</v>
      </c>
      <c r="L17" s="3">
        <v>25321</v>
      </c>
      <c r="M17" s="3">
        <v>26919</v>
      </c>
      <c r="N17" s="3">
        <v>23430</v>
      </c>
      <c r="O17" s="3">
        <v>26180</v>
      </c>
      <c r="P17" s="49">
        <v>25525.428571428572</v>
      </c>
    </row>
    <row r="18" spans="1:16" x14ac:dyDescent="0.25">
      <c r="A18" s="43" t="s">
        <v>27</v>
      </c>
      <c r="B18" s="37">
        <v>33.5</v>
      </c>
      <c r="C18" s="37">
        <v>34.728042000000002</v>
      </c>
      <c r="D18" s="37">
        <v>40.854635969207202</v>
      </c>
      <c r="E18" s="37">
        <v>41.6</v>
      </c>
      <c r="F18" s="37">
        <v>100</v>
      </c>
      <c r="G18" s="37">
        <v>31.1</v>
      </c>
      <c r="H18" s="37">
        <v>41.329329224399999</v>
      </c>
      <c r="I18" s="37">
        <v>37.19</v>
      </c>
      <c r="J18" s="37">
        <v>30</v>
      </c>
      <c r="K18" s="37">
        <v>41.36</v>
      </c>
      <c r="L18" s="37">
        <v>40.53</v>
      </c>
      <c r="M18" s="37">
        <v>38.19</v>
      </c>
      <c r="N18" s="37">
        <v>49</v>
      </c>
      <c r="O18" s="37">
        <v>54.1</v>
      </c>
      <c r="P18" s="48">
        <v>43.820143370971948</v>
      </c>
    </row>
    <row r="19" spans="1:16" s="39" customFormat="1" ht="15.75" thickBot="1" x14ac:dyDescent="0.3">
      <c r="A19" s="44" t="s">
        <v>28</v>
      </c>
      <c r="B19" s="40">
        <v>17630</v>
      </c>
      <c r="C19" s="40">
        <v>17070</v>
      </c>
      <c r="D19" s="40">
        <v>15545</v>
      </c>
      <c r="E19" s="40">
        <v>15403</v>
      </c>
      <c r="F19" s="40">
        <v>14550</v>
      </c>
      <c r="G19" s="40">
        <v>15077</v>
      </c>
      <c r="H19" s="40">
        <v>17530</v>
      </c>
      <c r="I19" s="40">
        <v>15614</v>
      </c>
      <c r="J19" s="40">
        <v>17480</v>
      </c>
      <c r="K19" s="40">
        <v>15063</v>
      </c>
      <c r="L19" s="40">
        <v>16969</v>
      </c>
      <c r="M19" s="40">
        <v>15763</v>
      </c>
      <c r="N19" s="40">
        <v>16251</v>
      </c>
      <c r="O19" s="40">
        <v>15860</v>
      </c>
      <c r="P19" s="50">
        <v>16128.928571428571</v>
      </c>
    </row>
    <row r="20" spans="1:16" s="41" customFormat="1" ht="19.5" thickBot="1" x14ac:dyDescent="0.35">
      <c r="A20" s="98" t="s">
        <v>43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</row>
    <row r="21" spans="1:16" s="39" customFormat="1" x14ac:dyDescent="0.25">
      <c r="A21" s="51" t="s">
        <v>51</v>
      </c>
      <c r="B21" s="52">
        <v>22185.993111366246</v>
      </c>
      <c r="C21" s="52">
        <v>21227.661805752963</v>
      </c>
      <c r="D21" s="52">
        <v>18840.425959213491</v>
      </c>
      <c r="E21" s="52">
        <v>24277.065069474291</v>
      </c>
      <c r="F21" s="52">
        <v>25557.931847105006</v>
      </c>
      <c r="G21" s="52">
        <v>19800.446506869335</v>
      </c>
      <c r="H21" s="52">
        <v>23609.392181257863</v>
      </c>
      <c r="I21" s="52">
        <v>20941.591278387525</v>
      </c>
      <c r="J21" s="52">
        <v>22915.203510696654</v>
      </c>
      <c r="K21" s="52">
        <v>19388.845963483705</v>
      </c>
      <c r="L21" s="52">
        <v>19779.032858685423</v>
      </c>
      <c r="M21" s="52">
        <v>21141.27555185157</v>
      </c>
      <c r="N21" s="52">
        <v>25607.529042386188</v>
      </c>
      <c r="O21" s="52">
        <v>20990.67725692338</v>
      </c>
      <c r="P21" s="46">
        <v>21875.933710246689</v>
      </c>
    </row>
    <row r="22" spans="1:16" s="39" customFormat="1" x14ac:dyDescent="0.25">
      <c r="A22" s="42" t="s">
        <v>52</v>
      </c>
      <c r="B22" s="38">
        <v>0</v>
      </c>
      <c r="C22" s="38">
        <v>0</v>
      </c>
      <c r="D22" s="38">
        <v>0</v>
      </c>
      <c r="E22" s="38">
        <v>250</v>
      </c>
      <c r="F22" s="38">
        <v>0</v>
      </c>
      <c r="G22" s="38">
        <v>120</v>
      </c>
      <c r="H22" s="38">
        <v>0</v>
      </c>
      <c r="I22" s="38">
        <v>83.8</v>
      </c>
      <c r="J22" s="38">
        <v>107</v>
      </c>
      <c r="K22" s="38">
        <v>121</v>
      </c>
      <c r="L22" s="38">
        <v>0</v>
      </c>
      <c r="M22" s="38">
        <v>0</v>
      </c>
      <c r="N22" s="38">
        <v>0</v>
      </c>
      <c r="O22" s="38">
        <v>325</v>
      </c>
      <c r="P22" s="47">
        <v>167.79999999999998</v>
      </c>
    </row>
    <row r="23" spans="1:16" x14ac:dyDescent="0.25">
      <c r="A23" s="43" t="s">
        <v>25</v>
      </c>
      <c r="B23" s="37">
        <v>19.5</v>
      </c>
      <c r="C23" s="37">
        <v>20.456566854432257</v>
      </c>
      <c r="D23" s="37">
        <v>21.329480917360005</v>
      </c>
      <c r="E23" s="37">
        <v>16.11</v>
      </c>
      <c r="F23" s="37">
        <v>13.99</v>
      </c>
      <c r="G23" s="37">
        <v>21.12</v>
      </c>
      <c r="H23" s="37">
        <v>17.618144120168623</v>
      </c>
      <c r="I23" s="37">
        <v>19.059999999999999</v>
      </c>
      <c r="J23" s="37">
        <v>18.23</v>
      </c>
      <c r="K23" s="37">
        <v>19.582999999999998</v>
      </c>
      <c r="L23" s="37">
        <v>20.593290823398949</v>
      </c>
      <c r="M23" s="37">
        <v>20.12</v>
      </c>
      <c r="N23" s="37">
        <v>13</v>
      </c>
      <c r="O23" s="37">
        <v>17.98</v>
      </c>
      <c r="P23" s="48">
        <v>18.477891622525703</v>
      </c>
    </row>
    <row r="24" spans="1:16" s="39" customFormat="1" x14ac:dyDescent="0.25">
      <c r="A24" s="42" t="s">
        <v>26</v>
      </c>
      <c r="B24" s="3">
        <v>25790</v>
      </c>
      <c r="C24" s="3">
        <v>26132</v>
      </c>
      <c r="D24" s="3">
        <v>26198</v>
      </c>
      <c r="E24" s="3">
        <v>26627</v>
      </c>
      <c r="F24" s="3">
        <v>25000</v>
      </c>
      <c r="G24" s="3">
        <v>24610</v>
      </c>
      <c r="H24" s="3">
        <v>27190</v>
      </c>
      <c r="I24" s="3">
        <v>25260</v>
      </c>
      <c r="J24" s="3">
        <v>24190</v>
      </c>
      <c r="K24" s="3">
        <v>24509</v>
      </c>
      <c r="L24" s="3">
        <v>25321</v>
      </c>
      <c r="M24" s="3">
        <v>26919</v>
      </c>
      <c r="N24" s="3">
        <v>23430</v>
      </c>
      <c r="O24" s="3">
        <v>26180</v>
      </c>
      <c r="P24" s="49">
        <v>25525.428571428572</v>
      </c>
    </row>
    <row r="25" spans="1:16" x14ac:dyDescent="0.25">
      <c r="A25" s="43" t="s">
        <v>27</v>
      </c>
      <c r="B25" s="37">
        <v>33.5</v>
      </c>
      <c r="C25" s="37">
        <v>34.728042000000002</v>
      </c>
      <c r="D25" s="37">
        <v>45.482148578322409</v>
      </c>
      <c r="E25" s="37">
        <v>41.6</v>
      </c>
      <c r="F25" s="37">
        <v>42.44</v>
      </c>
      <c r="G25" s="37">
        <v>31.1</v>
      </c>
      <c r="H25" s="37">
        <v>41.329329224399999</v>
      </c>
      <c r="I25" s="37">
        <v>37.19</v>
      </c>
      <c r="J25" s="37">
        <v>30</v>
      </c>
      <c r="K25" s="37">
        <v>41.36</v>
      </c>
      <c r="L25" s="37">
        <v>40.53</v>
      </c>
      <c r="M25" s="37">
        <v>37.19</v>
      </c>
      <c r="N25" s="37">
        <v>49</v>
      </c>
      <c r="O25" s="37">
        <v>54.1</v>
      </c>
      <c r="P25" s="48">
        <v>39.9678228430516</v>
      </c>
    </row>
    <row r="26" spans="1:16" s="39" customFormat="1" ht="15.75" thickBot="1" x14ac:dyDescent="0.3">
      <c r="A26" s="44" t="s">
        <v>28</v>
      </c>
      <c r="B26" s="40">
        <v>17630</v>
      </c>
      <c r="C26" s="40">
        <v>17070</v>
      </c>
      <c r="D26" s="40">
        <v>15545</v>
      </c>
      <c r="E26" s="40">
        <v>15403</v>
      </c>
      <c r="F26" s="40">
        <v>14550</v>
      </c>
      <c r="G26" s="40">
        <v>15077</v>
      </c>
      <c r="H26" s="40">
        <v>17530</v>
      </c>
      <c r="I26" s="40">
        <v>15614</v>
      </c>
      <c r="J26" s="40">
        <v>17480</v>
      </c>
      <c r="K26" s="40">
        <v>15063</v>
      </c>
      <c r="L26" s="40">
        <v>16969</v>
      </c>
      <c r="M26" s="40">
        <v>15763</v>
      </c>
      <c r="N26" s="40">
        <v>16251</v>
      </c>
      <c r="O26" s="40">
        <v>15860</v>
      </c>
      <c r="P26" s="50">
        <v>16128.928571428571</v>
      </c>
    </row>
    <row r="27" spans="1:16" s="41" customFormat="1" ht="19.5" thickBot="1" x14ac:dyDescent="0.35">
      <c r="A27" s="98" t="s">
        <v>50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</row>
    <row r="28" spans="1:16" s="39" customFormat="1" x14ac:dyDescent="0.25">
      <c r="A28" s="51" t="s">
        <v>51</v>
      </c>
      <c r="B28" s="52">
        <v>26675.750196386489</v>
      </c>
      <c r="C28" s="52">
        <v>27817.924970970351</v>
      </c>
      <c r="D28" s="52">
        <v>20779.79142509001</v>
      </c>
      <c r="E28" s="52">
        <v>20654.436395035711</v>
      </c>
      <c r="F28" s="52">
        <v>24704.446171585507</v>
      </c>
      <c r="G28" s="52">
        <v>20415.613562996601</v>
      </c>
      <c r="H28" s="52">
        <v>19760.616724454434</v>
      </c>
      <c r="I28" s="52">
        <v>22212.066206228337</v>
      </c>
      <c r="J28" s="52">
        <v>23626.957020057307</v>
      </c>
      <c r="K28" s="52">
        <v>20913.677685653689</v>
      </c>
      <c r="L28" s="52">
        <v>19761.242129962786</v>
      </c>
      <c r="M28" s="52">
        <v>22623.013786936175</v>
      </c>
      <c r="N28" s="52" t="s">
        <v>60</v>
      </c>
      <c r="O28" s="52">
        <v>17804.423620550093</v>
      </c>
      <c r="P28" s="46">
        <v>22134.612299685188</v>
      </c>
    </row>
    <row r="29" spans="1:16" s="39" customFormat="1" x14ac:dyDescent="0.25">
      <c r="A29" s="42" t="s">
        <v>52</v>
      </c>
      <c r="B29" s="38">
        <v>0</v>
      </c>
      <c r="C29" s="38">
        <v>0</v>
      </c>
      <c r="D29" s="38">
        <v>0</v>
      </c>
      <c r="E29" s="38">
        <v>250</v>
      </c>
      <c r="F29" s="38">
        <v>0</v>
      </c>
      <c r="G29" s="38">
        <v>120</v>
      </c>
      <c r="H29" s="38">
        <v>0</v>
      </c>
      <c r="I29" s="38">
        <v>88.8</v>
      </c>
      <c r="J29" s="38">
        <v>110</v>
      </c>
      <c r="K29" s="38">
        <v>130</v>
      </c>
      <c r="L29" s="38">
        <v>0</v>
      </c>
      <c r="M29" s="38">
        <v>0</v>
      </c>
      <c r="N29" s="38" t="s">
        <v>61</v>
      </c>
      <c r="O29" s="38">
        <v>325</v>
      </c>
      <c r="P29" s="47">
        <v>170.63333333333333</v>
      </c>
    </row>
    <row r="30" spans="1:16" x14ac:dyDescent="0.25">
      <c r="A30" s="43" t="s">
        <v>25</v>
      </c>
      <c r="B30" s="37">
        <v>15.2</v>
      </c>
      <c r="C30" s="37">
        <v>14.306151645207439</v>
      </c>
      <c r="D30" s="37">
        <v>18.872682068240003</v>
      </c>
      <c r="E30" s="37">
        <v>19.71</v>
      </c>
      <c r="F30" s="37">
        <v>15.14</v>
      </c>
      <c r="G30" s="37">
        <v>20.23</v>
      </c>
      <c r="H30" s="37">
        <v>22.240143249496629</v>
      </c>
      <c r="I30" s="37">
        <v>17.649999999999999</v>
      </c>
      <c r="J30" s="37">
        <v>17.45</v>
      </c>
      <c r="K30" s="37">
        <v>17.777999999999999</v>
      </c>
      <c r="L30" s="37">
        <v>20.618151166057881</v>
      </c>
      <c r="M30" s="37">
        <v>18.420000000000002</v>
      </c>
      <c r="N30" s="37" t="s">
        <v>61</v>
      </c>
      <c r="O30" s="37">
        <v>21.99</v>
      </c>
      <c r="P30" s="48">
        <v>18.431163702230922</v>
      </c>
    </row>
    <row r="31" spans="1:16" s="39" customFormat="1" x14ac:dyDescent="0.25">
      <c r="A31" s="42" t="s">
        <v>26</v>
      </c>
      <c r="B31" s="3">
        <v>25790</v>
      </c>
      <c r="C31" s="3">
        <v>26132</v>
      </c>
      <c r="D31" s="3">
        <v>26198</v>
      </c>
      <c r="E31" s="3">
        <v>26627</v>
      </c>
      <c r="F31" s="3">
        <v>25000</v>
      </c>
      <c r="G31" s="3">
        <v>24610</v>
      </c>
      <c r="H31" s="3">
        <v>27190</v>
      </c>
      <c r="I31" s="3">
        <v>25260</v>
      </c>
      <c r="J31" s="3">
        <v>24190</v>
      </c>
      <c r="K31" s="3">
        <v>24509</v>
      </c>
      <c r="L31" s="3">
        <v>25321</v>
      </c>
      <c r="M31" s="3">
        <v>26919</v>
      </c>
      <c r="N31" s="3" t="s">
        <v>61</v>
      </c>
      <c r="O31" s="3">
        <v>26180</v>
      </c>
      <c r="P31" s="49">
        <v>25686.615384615383</v>
      </c>
    </row>
    <row r="32" spans="1:16" x14ac:dyDescent="0.25">
      <c r="A32" s="43" t="s">
        <v>27</v>
      </c>
      <c r="B32" s="37">
        <v>33.5</v>
      </c>
      <c r="C32" s="37">
        <v>34.728042000000002</v>
      </c>
      <c r="D32" s="37">
        <v>45.254031759563212</v>
      </c>
      <c r="E32" s="37">
        <v>41.6</v>
      </c>
      <c r="F32" s="37">
        <v>35.71</v>
      </c>
      <c r="G32" s="37">
        <v>31.1</v>
      </c>
      <c r="H32" s="37">
        <v>41.329329224399999</v>
      </c>
      <c r="I32" s="37">
        <v>37.19</v>
      </c>
      <c r="J32" s="37">
        <v>30</v>
      </c>
      <c r="K32" s="37">
        <v>41.36</v>
      </c>
      <c r="L32" s="37">
        <v>40.53</v>
      </c>
      <c r="M32" s="37">
        <v>37.19</v>
      </c>
      <c r="N32" s="37" t="s">
        <v>61</v>
      </c>
      <c r="O32" s="37">
        <v>54.1</v>
      </c>
      <c r="P32" s="48">
        <v>38.737800229535637</v>
      </c>
    </row>
    <row r="33" spans="1:16" s="39" customFormat="1" ht="15.75" thickBot="1" x14ac:dyDescent="0.3">
      <c r="A33" s="44" t="s">
        <v>28</v>
      </c>
      <c r="B33" s="40">
        <v>17630</v>
      </c>
      <c r="C33" s="40">
        <v>17070</v>
      </c>
      <c r="D33" s="40">
        <v>15545</v>
      </c>
      <c r="E33" s="40">
        <v>15403</v>
      </c>
      <c r="F33" s="40">
        <v>14550</v>
      </c>
      <c r="G33" s="40">
        <v>15077</v>
      </c>
      <c r="H33" s="40">
        <v>17530</v>
      </c>
      <c r="I33" s="40">
        <v>15614</v>
      </c>
      <c r="J33" s="40">
        <v>17480</v>
      </c>
      <c r="K33" s="40">
        <v>15063</v>
      </c>
      <c r="L33" s="40">
        <v>16969</v>
      </c>
      <c r="M33" s="40">
        <v>15763</v>
      </c>
      <c r="N33" s="40" t="s">
        <v>61</v>
      </c>
      <c r="O33" s="40">
        <v>15860</v>
      </c>
      <c r="P33" s="50">
        <v>16119.538461538461</v>
      </c>
    </row>
    <row r="34" spans="1:16" s="41" customFormat="1" ht="19.5" thickBot="1" x14ac:dyDescent="0.35">
      <c r="A34" s="98" t="s">
        <v>46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0"/>
    </row>
    <row r="35" spans="1:16" s="39" customFormat="1" x14ac:dyDescent="0.25">
      <c r="A35" s="51" t="s">
        <v>51</v>
      </c>
      <c r="B35" s="52">
        <v>22380.307692307691</v>
      </c>
      <c r="C35" s="52">
        <v>22155.780322826777</v>
      </c>
      <c r="D35" s="52">
        <v>21880.673362539645</v>
      </c>
      <c r="E35" s="52">
        <v>16251.155338563876</v>
      </c>
      <c r="F35" s="52" t="s">
        <v>60</v>
      </c>
      <c r="G35" s="52">
        <v>19374.168723584109</v>
      </c>
      <c r="H35" s="52">
        <v>23558.502637186677</v>
      </c>
      <c r="I35" s="52">
        <v>20257.454612140104</v>
      </c>
      <c r="J35" s="52">
        <v>24017.219941348972</v>
      </c>
      <c r="K35" s="52">
        <v>22417.986966904573</v>
      </c>
      <c r="L35" s="52">
        <v>18665.012840846601</v>
      </c>
      <c r="M35" s="52">
        <v>20511.607722258275</v>
      </c>
      <c r="N35" s="52">
        <v>28428.532386867788</v>
      </c>
      <c r="O35" s="52">
        <v>19140.00832758093</v>
      </c>
      <c r="P35" s="46">
        <v>21464.493144227388</v>
      </c>
    </row>
    <row r="36" spans="1:16" s="39" customFormat="1" x14ac:dyDescent="0.25">
      <c r="A36" s="42" t="s">
        <v>52</v>
      </c>
      <c r="B36" s="38">
        <v>0</v>
      </c>
      <c r="C36" s="38">
        <v>0</v>
      </c>
      <c r="D36" s="38">
        <v>0</v>
      </c>
      <c r="E36" s="38">
        <v>250</v>
      </c>
      <c r="F36" s="38" t="s">
        <v>61</v>
      </c>
      <c r="G36" s="38">
        <v>120</v>
      </c>
      <c r="H36" s="38">
        <v>0</v>
      </c>
      <c r="I36" s="38">
        <v>81</v>
      </c>
      <c r="J36" s="38">
        <v>112</v>
      </c>
      <c r="K36" s="38">
        <v>139</v>
      </c>
      <c r="L36" s="38">
        <v>0</v>
      </c>
      <c r="M36" s="38">
        <v>0</v>
      </c>
      <c r="N36" s="38">
        <v>0</v>
      </c>
      <c r="O36" s="38">
        <v>325</v>
      </c>
      <c r="P36" s="47">
        <v>171.16666666666666</v>
      </c>
    </row>
    <row r="37" spans="1:16" x14ac:dyDescent="0.25">
      <c r="A37" s="43" t="s">
        <v>25</v>
      </c>
      <c r="B37" s="37">
        <v>19.5</v>
      </c>
      <c r="C37" s="37">
        <v>20.801929454326196</v>
      </c>
      <c r="D37" s="37">
        <v>18.537664043360003</v>
      </c>
      <c r="E37" s="37">
        <v>27.06</v>
      </c>
      <c r="F37" s="37" t="s">
        <v>61</v>
      </c>
      <c r="G37" s="37">
        <v>23.66</v>
      </c>
      <c r="H37" s="37">
        <v>17.666690120672168</v>
      </c>
      <c r="I37" s="37">
        <v>21.28</v>
      </c>
      <c r="J37" s="37">
        <v>17.05</v>
      </c>
      <c r="K37" s="37">
        <v>17.625</v>
      </c>
      <c r="L37" s="37">
        <v>23.332336224947653</v>
      </c>
      <c r="M37" s="37">
        <v>22.08</v>
      </c>
      <c r="N37" s="37">
        <v>11.5</v>
      </c>
      <c r="O37" s="37">
        <v>20.11</v>
      </c>
      <c r="P37" s="48">
        <v>20.015663064869695</v>
      </c>
    </row>
    <row r="38" spans="1:16" s="39" customFormat="1" x14ac:dyDescent="0.25">
      <c r="A38" s="42" t="s">
        <v>26</v>
      </c>
      <c r="B38" s="3">
        <v>25790</v>
      </c>
      <c r="C38" s="3">
        <v>26132</v>
      </c>
      <c r="D38" s="3">
        <v>26198</v>
      </c>
      <c r="E38" s="3">
        <v>26627</v>
      </c>
      <c r="F38" s="3" t="s">
        <v>61</v>
      </c>
      <c r="G38" s="3">
        <v>24610</v>
      </c>
      <c r="H38" s="3">
        <v>27190</v>
      </c>
      <c r="I38" s="3">
        <v>25260</v>
      </c>
      <c r="J38" s="3">
        <v>24190</v>
      </c>
      <c r="K38" s="3">
        <v>24509</v>
      </c>
      <c r="L38" s="3">
        <v>25321</v>
      </c>
      <c r="M38" s="3">
        <v>26919</v>
      </c>
      <c r="N38" s="3">
        <v>23430</v>
      </c>
      <c r="O38" s="3">
        <v>26180</v>
      </c>
      <c r="P38" s="49">
        <v>25565.846153846152</v>
      </c>
    </row>
    <row r="39" spans="1:16" x14ac:dyDescent="0.25">
      <c r="A39" s="43" t="s">
        <v>27</v>
      </c>
      <c r="B39" s="37">
        <v>32.5</v>
      </c>
      <c r="C39" s="37">
        <v>28.928016</v>
      </c>
      <c r="D39" s="37">
        <v>37.899980030992808</v>
      </c>
      <c r="E39" s="37">
        <v>41.6</v>
      </c>
      <c r="F39" s="37" t="s">
        <v>61</v>
      </c>
      <c r="G39" s="37">
        <v>26.25</v>
      </c>
      <c r="H39" s="37">
        <v>41.329329224399999</v>
      </c>
      <c r="I39" s="37">
        <v>31.16</v>
      </c>
      <c r="J39" s="37">
        <v>30</v>
      </c>
      <c r="K39" s="37">
        <v>31.54</v>
      </c>
      <c r="L39" s="37">
        <v>36.090000000000003</v>
      </c>
      <c r="M39" s="37">
        <v>32.159999999999997</v>
      </c>
      <c r="N39" s="37">
        <v>49</v>
      </c>
      <c r="O39" s="37">
        <v>54.1</v>
      </c>
      <c r="P39" s="48">
        <v>36.350563481184061</v>
      </c>
    </row>
    <row r="40" spans="1:16" s="39" customFormat="1" ht="15.75" thickBot="1" x14ac:dyDescent="0.3">
      <c r="A40" s="44" t="s">
        <v>28</v>
      </c>
      <c r="B40" s="40">
        <v>17630</v>
      </c>
      <c r="C40" s="40">
        <v>17070</v>
      </c>
      <c r="D40" s="40">
        <v>15545</v>
      </c>
      <c r="E40" s="40">
        <v>15403</v>
      </c>
      <c r="F40" s="40" t="s">
        <v>61</v>
      </c>
      <c r="G40" s="40">
        <v>15077</v>
      </c>
      <c r="H40" s="40">
        <v>17530</v>
      </c>
      <c r="I40" s="40">
        <v>15614</v>
      </c>
      <c r="J40" s="40">
        <v>17480</v>
      </c>
      <c r="K40" s="40">
        <v>15063</v>
      </c>
      <c r="L40" s="40">
        <v>16969</v>
      </c>
      <c r="M40" s="40">
        <v>15763</v>
      </c>
      <c r="N40" s="40">
        <v>16251</v>
      </c>
      <c r="O40" s="40">
        <v>15860</v>
      </c>
      <c r="P40" s="50">
        <v>16250.384615384615</v>
      </c>
    </row>
    <row r="43" spans="1:16" x14ac:dyDescent="0.25">
      <c r="A43"/>
    </row>
  </sheetData>
  <mergeCells count="8">
    <mergeCell ref="A34:P34"/>
    <mergeCell ref="A27:P27"/>
    <mergeCell ref="A6:P6"/>
    <mergeCell ref="A20:P20"/>
    <mergeCell ref="A1:P1"/>
    <mergeCell ref="A2:P2"/>
    <mergeCell ref="A3:P3"/>
    <mergeCell ref="A13:P1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8e
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U15" sqref="U15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B1" zoomScaleNormal="100" workbookViewId="0">
      <selection activeCell="J35" sqref="J35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O3" sqref="O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S18" sqref="S17:S18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P27" sqref="P27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8e
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42</vt:i4>
      </vt:variant>
    </vt:vector>
  </HeadingPairs>
  <TitlesOfParts>
    <vt:vector size="42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Graf č. 7</vt:lpstr>
      <vt:lpstr>Graf č. 8</vt:lpstr>
      <vt:lpstr>Graf č. 9</vt:lpstr>
      <vt:lpstr>Graf č. 10</vt:lpstr>
      <vt:lpstr>Graf č. 11</vt:lpstr>
      <vt:lpstr>Graf č. 12</vt:lpstr>
      <vt:lpstr>Graf č. 13</vt:lpstr>
      <vt:lpstr>Graf č. 14</vt:lpstr>
      <vt:lpstr>Graf č. 15</vt:lpstr>
      <vt:lpstr>Graf č. 16</vt:lpstr>
      <vt:lpstr>Graf č. 17</vt:lpstr>
      <vt:lpstr>Graf č. 18</vt:lpstr>
      <vt:lpstr>Graf č. 19</vt:lpstr>
      <vt:lpstr>Graf č. 20</vt:lpstr>
      <vt:lpstr>Graf č. 21</vt:lpstr>
      <vt:lpstr>Graf č. 22</vt:lpstr>
      <vt:lpstr>Tabulka č. 1</vt:lpstr>
      <vt:lpstr>Tabulka č. 2</vt:lpstr>
      <vt:lpstr>Tabulka č. 3</vt:lpstr>
      <vt:lpstr>Tabulka č. 4</vt:lpstr>
      <vt:lpstr>Tabulka č. 5</vt:lpstr>
      <vt:lpstr>Tabulka č. 6</vt:lpstr>
      <vt:lpstr>Tabulka č. 7</vt:lpstr>
      <vt:lpstr>Tabulka č. 8</vt:lpstr>
      <vt:lpstr>Tabulka č. 9</vt:lpstr>
      <vt:lpstr>Tabulka č. 10</vt:lpstr>
      <vt:lpstr>Tabulka č. 11</vt:lpstr>
      <vt:lpstr>Tabulka č. 12</vt:lpstr>
      <vt:lpstr>KN 2017</vt:lpstr>
      <vt:lpstr>KN 2016 TV tab.1</vt:lpstr>
      <vt:lpstr>KN 2016 TV tab.2</vt:lpstr>
      <vt:lpstr>KN 2016 TV tab.3</vt:lpstr>
      <vt:lpstr>KN 2016 OV tab.4</vt:lpstr>
      <vt:lpstr>KN 2016 OV tab.5</vt:lpstr>
      <vt:lpstr>KN 2016 OV tab.6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2014-07-16T08:17:14Z</cp:lastPrinted>
  <dcterms:created xsi:type="dcterms:W3CDTF">2013-04-19T07:05:39Z</dcterms:created>
  <dcterms:modified xsi:type="dcterms:W3CDTF">2017-06-08T09:52:02Z</dcterms:modified>
</cp:coreProperties>
</file>