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7\KN_2017\krajske_normativy_upr_2017\_KN 2017\"/>
    </mc:Choice>
  </mc:AlternateContent>
  <bookViews>
    <workbookView xWindow="120" yWindow="90" windowWidth="19020" windowHeight="11895"/>
  </bookViews>
  <sheets>
    <sheet name="titul" sheetId="19" r:id="rId1"/>
    <sheet name="Tabulka a graf č. 1" sheetId="24" r:id="rId2"/>
    <sheet name="Tabulka a graf č. 2" sheetId="37" r:id="rId3"/>
    <sheet name="Tabulka a graf č. 3" sheetId="38" r:id="rId4"/>
    <sheet name="Tabulka a graf č. 4" sheetId="39" r:id="rId5"/>
    <sheet name="Tabulka a graf č. 5" sheetId="40" r:id="rId6"/>
    <sheet name="Tabulka a graf č. 6" sheetId="41" r:id="rId7"/>
    <sheet name="Tabulka a graf č. 7" sheetId="36" r:id="rId8"/>
    <sheet name="Tabulka a graf č. 8" sheetId="42" r:id="rId9"/>
    <sheet name="Tabulka a graf č. 9" sheetId="43" r:id="rId10"/>
  </sheets>
  <definedNames>
    <definedName name="_xlnm._FilterDatabase" localSheetId="1" hidden="1">'Tabulka a graf č. 1'!$A$4:$P$4</definedName>
    <definedName name="_xlnm._FilterDatabase" localSheetId="2" hidden="1">'Tabulka a graf č. 2'!$A$4:$P$4</definedName>
    <definedName name="_xlnm._FilterDatabase" localSheetId="3" hidden="1">'Tabulka a graf č. 3'!$A$4:$P$4</definedName>
    <definedName name="_xlnm._FilterDatabase" localSheetId="4" hidden="1">'Tabulka a graf č. 4'!$A$4:$P$4</definedName>
    <definedName name="_xlnm._FilterDatabase" localSheetId="5" hidden="1">'Tabulka a graf č. 5'!$A$4:$P$4</definedName>
    <definedName name="_xlnm._FilterDatabase" localSheetId="6" hidden="1">'Tabulka a graf č. 6'!$A$4:$P$4</definedName>
    <definedName name="_xlnm._FilterDatabase" localSheetId="7" hidden="1">'Tabulka a graf č. 7'!$A$4:$P$4</definedName>
    <definedName name="_xlnm._FilterDatabase" localSheetId="8" hidden="1">'Tabulka a graf č. 8'!$A$4:$P$4</definedName>
    <definedName name="_xlnm._FilterDatabase" localSheetId="9" hidden="1">'Tabulka a graf č. 9'!$A$4:$P$4</definedName>
  </definedNames>
  <calcPr calcId="152511"/>
</workbook>
</file>

<file path=xl/calcChain.xml><?xml version="1.0" encoding="utf-8"?>
<calcChain xmlns="http://schemas.openxmlformats.org/spreadsheetml/2006/main">
  <c r="C28" i="37" l="1"/>
  <c r="B23" i="37"/>
  <c r="B28" i="24"/>
  <c r="O32" i="43" l="1"/>
  <c r="N32" i="43"/>
  <c r="M32" i="43"/>
  <c r="L32" i="43"/>
  <c r="K32" i="43"/>
  <c r="J32" i="43"/>
  <c r="I32" i="43"/>
  <c r="H32" i="43"/>
  <c r="G32" i="43"/>
  <c r="F32" i="43"/>
  <c r="E32" i="43"/>
  <c r="D32" i="43"/>
  <c r="C32" i="43"/>
  <c r="B32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B31" i="43"/>
  <c r="O30" i="43"/>
  <c r="N30" i="43"/>
  <c r="M30" i="43"/>
  <c r="L30" i="43"/>
  <c r="K30" i="43"/>
  <c r="J30" i="43"/>
  <c r="I30" i="43"/>
  <c r="H30" i="43"/>
  <c r="G30" i="43"/>
  <c r="F30" i="43"/>
  <c r="E30" i="43"/>
  <c r="D30" i="43"/>
  <c r="C30" i="43"/>
  <c r="B30" i="43"/>
  <c r="O24" i="43"/>
  <c r="N24" i="43"/>
  <c r="M24" i="43"/>
  <c r="L24" i="43"/>
  <c r="K24" i="43"/>
  <c r="J24" i="43"/>
  <c r="I24" i="43"/>
  <c r="H24" i="43"/>
  <c r="G24" i="43"/>
  <c r="F24" i="43"/>
  <c r="E24" i="43"/>
  <c r="D24" i="43"/>
  <c r="C24" i="43"/>
  <c r="B24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B23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B22" i="43"/>
  <c r="P16" i="43"/>
  <c r="P15" i="43"/>
  <c r="P14" i="43"/>
  <c r="O32" i="42"/>
  <c r="N32" i="42"/>
  <c r="M32" i="42"/>
  <c r="L32" i="42"/>
  <c r="K32" i="42"/>
  <c r="J32" i="42"/>
  <c r="I32" i="42"/>
  <c r="H32" i="42"/>
  <c r="G32" i="42"/>
  <c r="F32" i="42"/>
  <c r="E32" i="42"/>
  <c r="D32" i="42"/>
  <c r="C32" i="42"/>
  <c r="B32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C31" i="42"/>
  <c r="B31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C30" i="42"/>
  <c r="B30" i="42"/>
  <c r="O24" i="42"/>
  <c r="N24" i="42"/>
  <c r="M24" i="42"/>
  <c r="L24" i="42"/>
  <c r="K24" i="42"/>
  <c r="J24" i="42"/>
  <c r="I24" i="42"/>
  <c r="H24" i="42"/>
  <c r="G24" i="42"/>
  <c r="F24" i="42"/>
  <c r="E24" i="42"/>
  <c r="D24" i="42"/>
  <c r="C24" i="42"/>
  <c r="B24" i="42"/>
  <c r="O23" i="42"/>
  <c r="N23" i="42"/>
  <c r="M23" i="42"/>
  <c r="L23" i="42"/>
  <c r="K23" i="42"/>
  <c r="J23" i="42"/>
  <c r="I23" i="42"/>
  <c r="H23" i="42"/>
  <c r="G23" i="42"/>
  <c r="F23" i="42"/>
  <c r="E23" i="42"/>
  <c r="D23" i="42"/>
  <c r="C23" i="42"/>
  <c r="B23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C22" i="42"/>
  <c r="B22" i="42"/>
  <c r="P16" i="42"/>
  <c r="P15" i="42"/>
  <c r="P14" i="42"/>
  <c r="O32" i="36"/>
  <c r="N32" i="36"/>
  <c r="M32" i="36"/>
  <c r="L32" i="36"/>
  <c r="K32" i="36"/>
  <c r="J32" i="36"/>
  <c r="I32" i="36"/>
  <c r="H32" i="36"/>
  <c r="G32" i="36"/>
  <c r="F32" i="36"/>
  <c r="E32" i="36"/>
  <c r="D32" i="36"/>
  <c r="C32" i="36"/>
  <c r="B32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C31" i="36"/>
  <c r="B31" i="36"/>
  <c r="O30" i="36"/>
  <c r="N30" i="36"/>
  <c r="M30" i="36"/>
  <c r="L30" i="36"/>
  <c r="K30" i="36"/>
  <c r="J30" i="36"/>
  <c r="I30" i="36"/>
  <c r="H30" i="36"/>
  <c r="G30" i="36"/>
  <c r="F30" i="36"/>
  <c r="E30" i="36"/>
  <c r="D30" i="36"/>
  <c r="C30" i="36"/>
  <c r="B30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C24" i="36"/>
  <c r="B24" i="36"/>
  <c r="O23" i="36"/>
  <c r="N23" i="36"/>
  <c r="M23" i="36"/>
  <c r="L23" i="36"/>
  <c r="K23" i="36"/>
  <c r="J23" i="36"/>
  <c r="I23" i="36"/>
  <c r="H23" i="36"/>
  <c r="G23" i="36"/>
  <c r="F23" i="36"/>
  <c r="E23" i="36"/>
  <c r="D23" i="36"/>
  <c r="C23" i="36"/>
  <c r="B23" i="36"/>
  <c r="O22" i="36"/>
  <c r="N22" i="36"/>
  <c r="M22" i="36"/>
  <c r="L22" i="36"/>
  <c r="K22" i="36"/>
  <c r="J22" i="36"/>
  <c r="I22" i="36"/>
  <c r="H22" i="36"/>
  <c r="G22" i="36"/>
  <c r="F22" i="36"/>
  <c r="E22" i="36"/>
  <c r="D22" i="36"/>
  <c r="C22" i="36"/>
  <c r="B22" i="36"/>
  <c r="P16" i="36"/>
  <c r="P15" i="36"/>
  <c r="P14" i="36"/>
  <c r="O39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O38" i="41"/>
  <c r="N38" i="41"/>
  <c r="M38" i="41"/>
  <c r="L38" i="41"/>
  <c r="K38" i="41"/>
  <c r="J38" i="41"/>
  <c r="I38" i="41"/>
  <c r="H38" i="41"/>
  <c r="G38" i="41"/>
  <c r="F38" i="41"/>
  <c r="E38" i="41"/>
  <c r="D38" i="41"/>
  <c r="C38" i="41"/>
  <c r="B38" i="41"/>
  <c r="O37" i="41"/>
  <c r="N37" i="41"/>
  <c r="M37" i="41"/>
  <c r="L37" i="41"/>
  <c r="K37" i="41"/>
  <c r="J37" i="41"/>
  <c r="I37" i="41"/>
  <c r="H37" i="41"/>
  <c r="G37" i="41"/>
  <c r="F37" i="41"/>
  <c r="E37" i="41"/>
  <c r="D37" i="41"/>
  <c r="C37" i="41"/>
  <c r="B37" i="41"/>
  <c r="O36" i="41"/>
  <c r="N36" i="41"/>
  <c r="M36" i="41"/>
  <c r="L36" i="41"/>
  <c r="K36" i="41"/>
  <c r="J36" i="41"/>
  <c r="I36" i="41"/>
  <c r="H36" i="41"/>
  <c r="G36" i="41"/>
  <c r="F36" i="41"/>
  <c r="E36" i="41"/>
  <c r="D36" i="41"/>
  <c r="C36" i="41"/>
  <c r="B36" i="41"/>
  <c r="O29" i="41"/>
  <c r="N29" i="41"/>
  <c r="M29" i="41"/>
  <c r="L29" i="41"/>
  <c r="K29" i="41"/>
  <c r="J29" i="41"/>
  <c r="I29" i="41"/>
  <c r="H29" i="41"/>
  <c r="G29" i="41"/>
  <c r="F29" i="41"/>
  <c r="E29" i="41"/>
  <c r="D29" i="41"/>
  <c r="C29" i="41"/>
  <c r="B29" i="41"/>
  <c r="O28" i="41"/>
  <c r="N28" i="41"/>
  <c r="M28" i="41"/>
  <c r="L28" i="41"/>
  <c r="K28" i="41"/>
  <c r="J28" i="41"/>
  <c r="I28" i="41"/>
  <c r="H28" i="41"/>
  <c r="G28" i="41"/>
  <c r="F28" i="41"/>
  <c r="E28" i="41"/>
  <c r="D28" i="41"/>
  <c r="C28" i="41"/>
  <c r="B28" i="41"/>
  <c r="O27" i="41"/>
  <c r="N27" i="41"/>
  <c r="M27" i="41"/>
  <c r="L27" i="41"/>
  <c r="K27" i="41"/>
  <c r="J27" i="41"/>
  <c r="I27" i="41"/>
  <c r="H27" i="41"/>
  <c r="G27" i="41"/>
  <c r="F27" i="41"/>
  <c r="E27" i="41"/>
  <c r="D27" i="41"/>
  <c r="C27" i="41"/>
  <c r="B27" i="41"/>
  <c r="O26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P19" i="41"/>
  <c r="P18" i="41"/>
  <c r="P17" i="41"/>
  <c r="P16" i="41"/>
  <c r="O39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B39" i="40"/>
  <c r="O38" i="40"/>
  <c r="N38" i="40"/>
  <c r="M38" i="40"/>
  <c r="L38" i="40"/>
  <c r="K38" i="40"/>
  <c r="J38" i="40"/>
  <c r="I38" i="40"/>
  <c r="H38" i="40"/>
  <c r="G38" i="40"/>
  <c r="F38" i="40"/>
  <c r="E38" i="40"/>
  <c r="D38" i="40"/>
  <c r="C38" i="40"/>
  <c r="B38" i="40"/>
  <c r="O37" i="40"/>
  <c r="N37" i="40"/>
  <c r="M37" i="40"/>
  <c r="L37" i="40"/>
  <c r="K37" i="40"/>
  <c r="J37" i="40"/>
  <c r="I37" i="40"/>
  <c r="H37" i="40"/>
  <c r="G37" i="40"/>
  <c r="F37" i="40"/>
  <c r="E37" i="40"/>
  <c r="D37" i="40"/>
  <c r="C37" i="40"/>
  <c r="B37" i="40"/>
  <c r="O36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B36" i="40"/>
  <c r="O29" i="40"/>
  <c r="N29" i="40"/>
  <c r="M29" i="40"/>
  <c r="L29" i="40"/>
  <c r="K29" i="40"/>
  <c r="J29" i="40"/>
  <c r="I29" i="40"/>
  <c r="H29" i="40"/>
  <c r="G29" i="40"/>
  <c r="F29" i="40"/>
  <c r="E29" i="40"/>
  <c r="D29" i="40"/>
  <c r="C29" i="40"/>
  <c r="B29" i="40"/>
  <c r="O28" i="40"/>
  <c r="N28" i="40"/>
  <c r="M28" i="40"/>
  <c r="L28" i="40"/>
  <c r="K28" i="40"/>
  <c r="J28" i="40"/>
  <c r="I28" i="40"/>
  <c r="H28" i="40"/>
  <c r="G28" i="40"/>
  <c r="F28" i="40"/>
  <c r="E28" i="40"/>
  <c r="D28" i="40"/>
  <c r="C28" i="40"/>
  <c r="B28" i="40"/>
  <c r="O27" i="40"/>
  <c r="N27" i="40"/>
  <c r="M27" i="40"/>
  <c r="L27" i="40"/>
  <c r="K27" i="40"/>
  <c r="J27" i="40"/>
  <c r="I27" i="40"/>
  <c r="H27" i="40"/>
  <c r="G27" i="40"/>
  <c r="F27" i="40"/>
  <c r="E27" i="40"/>
  <c r="D27" i="40"/>
  <c r="C27" i="40"/>
  <c r="B27" i="40"/>
  <c r="O26" i="40"/>
  <c r="N26" i="40"/>
  <c r="M26" i="40"/>
  <c r="L26" i="40"/>
  <c r="K26" i="40"/>
  <c r="J26" i="40"/>
  <c r="I26" i="40"/>
  <c r="H26" i="40"/>
  <c r="G26" i="40"/>
  <c r="F26" i="40"/>
  <c r="E26" i="40"/>
  <c r="D26" i="40"/>
  <c r="C26" i="40"/>
  <c r="B26" i="40"/>
  <c r="P19" i="40"/>
  <c r="P18" i="40"/>
  <c r="P17" i="40"/>
  <c r="P16" i="40"/>
  <c r="O39" i="39"/>
  <c r="N39" i="39"/>
  <c r="M39" i="39"/>
  <c r="L39" i="39"/>
  <c r="K39" i="39"/>
  <c r="J39" i="39"/>
  <c r="I39" i="39"/>
  <c r="H39" i="39"/>
  <c r="G39" i="39"/>
  <c r="F39" i="39"/>
  <c r="E39" i="39"/>
  <c r="D39" i="39"/>
  <c r="C39" i="39"/>
  <c r="B39" i="39"/>
  <c r="O38" i="39"/>
  <c r="N38" i="39"/>
  <c r="M38" i="39"/>
  <c r="L38" i="39"/>
  <c r="K38" i="39"/>
  <c r="J38" i="39"/>
  <c r="I38" i="39"/>
  <c r="H38" i="39"/>
  <c r="G38" i="39"/>
  <c r="F38" i="39"/>
  <c r="E38" i="39"/>
  <c r="D38" i="39"/>
  <c r="C38" i="39"/>
  <c r="B38" i="39"/>
  <c r="O37" i="39"/>
  <c r="N37" i="39"/>
  <c r="M37" i="39"/>
  <c r="L37" i="39"/>
  <c r="K37" i="39"/>
  <c r="J37" i="39"/>
  <c r="I37" i="39"/>
  <c r="H37" i="39"/>
  <c r="G37" i="39"/>
  <c r="F37" i="39"/>
  <c r="E37" i="39"/>
  <c r="D37" i="39"/>
  <c r="C37" i="39"/>
  <c r="B37" i="39"/>
  <c r="O36" i="39"/>
  <c r="N36" i="39"/>
  <c r="M36" i="39"/>
  <c r="L36" i="39"/>
  <c r="K36" i="39"/>
  <c r="J36" i="39"/>
  <c r="I36" i="39"/>
  <c r="H36" i="39"/>
  <c r="G36" i="39"/>
  <c r="F36" i="39"/>
  <c r="E36" i="39"/>
  <c r="D36" i="39"/>
  <c r="C36" i="39"/>
  <c r="B36" i="39"/>
  <c r="O29" i="39"/>
  <c r="N29" i="39"/>
  <c r="M29" i="39"/>
  <c r="L29" i="39"/>
  <c r="K29" i="39"/>
  <c r="J29" i="39"/>
  <c r="I29" i="39"/>
  <c r="H29" i="39"/>
  <c r="G29" i="39"/>
  <c r="F29" i="39"/>
  <c r="E29" i="39"/>
  <c r="D29" i="39"/>
  <c r="C29" i="39"/>
  <c r="B29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C28" i="39"/>
  <c r="B28" i="39"/>
  <c r="O27" i="39"/>
  <c r="N27" i="39"/>
  <c r="M27" i="39"/>
  <c r="L27" i="39"/>
  <c r="K27" i="39"/>
  <c r="J27" i="39"/>
  <c r="I27" i="39"/>
  <c r="H27" i="39"/>
  <c r="G27" i="39"/>
  <c r="F27" i="39"/>
  <c r="E27" i="39"/>
  <c r="D27" i="39"/>
  <c r="C27" i="39"/>
  <c r="B27" i="39"/>
  <c r="O26" i="39"/>
  <c r="N26" i="39"/>
  <c r="M26" i="39"/>
  <c r="L26" i="39"/>
  <c r="K26" i="39"/>
  <c r="J26" i="39"/>
  <c r="I26" i="39"/>
  <c r="H26" i="39"/>
  <c r="G26" i="39"/>
  <c r="F26" i="39"/>
  <c r="E26" i="39"/>
  <c r="D26" i="39"/>
  <c r="C26" i="39"/>
  <c r="B26" i="39"/>
  <c r="P19" i="39"/>
  <c r="P18" i="39"/>
  <c r="P17" i="39"/>
  <c r="P16" i="39"/>
  <c r="B26" i="38"/>
  <c r="O39" i="38"/>
  <c r="N39" i="38"/>
  <c r="M39" i="38"/>
  <c r="L39" i="38"/>
  <c r="K39" i="38"/>
  <c r="J39" i="38"/>
  <c r="I39" i="38"/>
  <c r="H39" i="38"/>
  <c r="G39" i="38"/>
  <c r="F39" i="38"/>
  <c r="E39" i="38"/>
  <c r="D39" i="38"/>
  <c r="C39" i="38"/>
  <c r="B39" i="38"/>
  <c r="O38" i="38"/>
  <c r="N38" i="38"/>
  <c r="M38" i="38"/>
  <c r="L38" i="38"/>
  <c r="K38" i="38"/>
  <c r="J38" i="38"/>
  <c r="I38" i="38"/>
  <c r="H38" i="38"/>
  <c r="G38" i="38"/>
  <c r="F38" i="38"/>
  <c r="E38" i="38"/>
  <c r="D38" i="38"/>
  <c r="C38" i="38"/>
  <c r="B38" i="38"/>
  <c r="O37" i="38"/>
  <c r="N37" i="38"/>
  <c r="M37" i="38"/>
  <c r="L37" i="38"/>
  <c r="K37" i="38"/>
  <c r="J37" i="38"/>
  <c r="I37" i="38"/>
  <c r="H37" i="38"/>
  <c r="G37" i="38"/>
  <c r="F37" i="38"/>
  <c r="E37" i="38"/>
  <c r="D37" i="38"/>
  <c r="C37" i="38"/>
  <c r="B37" i="38"/>
  <c r="O36" i="38"/>
  <c r="N36" i="38"/>
  <c r="M36" i="38"/>
  <c r="L36" i="38"/>
  <c r="K36" i="38"/>
  <c r="J36" i="38"/>
  <c r="I36" i="38"/>
  <c r="H36" i="38"/>
  <c r="G36" i="38"/>
  <c r="F36" i="38"/>
  <c r="E36" i="38"/>
  <c r="D36" i="38"/>
  <c r="C36" i="38"/>
  <c r="B36" i="38"/>
  <c r="O29" i="38"/>
  <c r="N29" i="38"/>
  <c r="M29" i="38"/>
  <c r="L29" i="38"/>
  <c r="K29" i="38"/>
  <c r="J29" i="38"/>
  <c r="I29" i="38"/>
  <c r="H29" i="38"/>
  <c r="G29" i="38"/>
  <c r="F29" i="38"/>
  <c r="E29" i="38"/>
  <c r="D29" i="38"/>
  <c r="C29" i="38"/>
  <c r="B29" i="38"/>
  <c r="O28" i="38"/>
  <c r="N28" i="38"/>
  <c r="M28" i="38"/>
  <c r="L28" i="38"/>
  <c r="K28" i="38"/>
  <c r="J28" i="38"/>
  <c r="I28" i="38"/>
  <c r="H28" i="38"/>
  <c r="G28" i="38"/>
  <c r="F28" i="38"/>
  <c r="E28" i="38"/>
  <c r="D28" i="38"/>
  <c r="C28" i="38"/>
  <c r="B28" i="38"/>
  <c r="O27" i="38"/>
  <c r="N27" i="38"/>
  <c r="M27" i="38"/>
  <c r="L27" i="38"/>
  <c r="K27" i="38"/>
  <c r="J27" i="38"/>
  <c r="I27" i="38"/>
  <c r="H27" i="38"/>
  <c r="G27" i="38"/>
  <c r="F27" i="38"/>
  <c r="E27" i="38"/>
  <c r="D27" i="38"/>
  <c r="C27" i="38"/>
  <c r="B27" i="38"/>
  <c r="O26" i="38"/>
  <c r="N26" i="38"/>
  <c r="M26" i="38"/>
  <c r="L26" i="38"/>
  <c r="K26" i="38"/>
  <c r="J26" i="38"/>
  <c r="I26" i="38"/>
  <c r="H26" i="38"/>
  <c r="G26" i="38"/>
  <c r="F26" i="38"/>
  <c r="E26" i="38"/>
  <c r="D26" i="38"/>
  <c r="C26" i="38"/>
  <c r="P19" i="38"/>
  <c r="P18" i="38"/>
  <c r="P17" i="38"/>
  <c r="P16" i="38"/>
  <c r="O39" i="37"/>
  <c r="N39" i="37"/>
  <c r="M39" i="37"/>
  <c r="L39" i="37"/>
  <c r="K39" i="37"/>
  <c r="J39" i="37"/>
  <c r="I39" i="37"/>
  <c r="H39" i="37"/>
  <c r="G39" i="37"/>
  <c r="F39" i="37"/>
  <c r="E39" i="37"/>
  <c r="D39" i="37"/>
  <c r="C39" i="37"/>
  <c r="B39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C38" i="37"/>
  <c r="B38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B37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B36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B29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B28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B27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B26" i="37"/>
  <c r="P19" i="37"/>
  <c r="P18" i="37"/>
  <c r="P17" i="37"/>
  <c r="P16" i="37"/>
  <c r="P30" i="42" l="1"/>
  <c r="P26" i="38"/>
  <c r="P38" i="38"/>
  <c r="P39" i="38"/>
  <c r="P28" i="37"/>
  <c r="P29" i="37"/>
  <c r="P38" i="37"/>
  <c r="P39" i="37"/>
  <c r="P36" i="37"/>
  <c r="P36" i="38"/>
  <c r="P22" i="36"/>
  <c r="P31" i="36"/>
  <c r="P23" i="43"/>
  <c r="P30" i="43"/>
  <c r="P26" i="37"/>
  <c r="P31" i="43"/>
  <c r="P22" i="43"/>
  <c r="P23" i="42"/>
  <c r="P31" i="42"/>
  <c r="P22" i="42"/>
  <c r="P24" i="43"/>
  <c r="P32" i="43"/>
  <c r="P24" i="42"/>
  <c r="P32" i="42"/>
  <c r="P28" i="41"/>
  <c r="P38" i="41"/>
  <c r="P26" i="41"/>
  <c r="P36" i="41"/>
  <c r="P27" i="41"/>
  <c r="P37" i="41"/>
  <c r="P29" i="41"/>
  <c r="P39" i="41"/>
  <c r="P39" i="40"/>
  <c r="P38" i="40"/>
  <c r="P26" i="40"/>
  <c r="P38" i="39"/>
  <c r="P26" i="39"/>
  <c r="P29" i="38"/>
  <c r="P28" i="38"/>
  <c r="P27" i="38"/>
  <c r="P37" i="38"/>
  <c r="P27" i="37"/>
  <c r="P37" i="37"/>
  <c r="P24" i="36"/>
  <c r="P23" i="36"/>
  <c r="P30" i="36"/>
  <c r="P32" i="36"/>
  <c r="P28" i="40"/>
  <c r="P36" i="40"/>
  <c r="P27" i="40"/>
  <c r="P29" i="40"/>
  <c r="P37" i="40"/>
  <c r="P28" i="39"/>
  <c r="P29" i="39"/>
  <c r="P36" i="39"/>
  <c r="P37" i="39"/>
  <c r="P27" i="39"/>
  <c r="P39" i="39"/>
  <c r="F37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O37" i="24"/>
  <c r="N37" i="24"/>
  <c r="M37" i="24"/>
  <c r="L37" i="24"/>
  <c r="K37" i="24"/>
  <c r="J37" i="24"/>
  <c r="I37" i="24"/>
  <c r="H37" i="24"/>
  <c r="G37" i="24"/>
  <c r="E37" i="24"/>
  <c r="D37" i="24"/>
  <c r="C37" i="24"/>
  <c r="B37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C27" i="24"/>
  <c r="B26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B27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P19" i="24"/>
  <c r="P18" i="24"/>
  <c r="P17" i="24"/>
  <c r="P16" i="24"/>
  <c r="P27" i="24" l="1"/>
  <c r="P38" i="24"/>
  <c r="P39" i="24"/>
  <c r="P36" i="24"/>
  <c r="P37" i="24"/>
  <c r="P26" i="24"/>
  <c r="P28" i="24"/>
  <c r="P29" i="24"/>
  <c r="O28" i="43"/>
  <c r="N28" i="43"/>
  <c r="M28" i="43"/>
  <c r="L28" i="43"/>
  <c r="K28" i="43"/>
  <c r="J28" i="43"/>
  <c r="I28" i="43"/>
  <c r="H28" i="43"/>
  <c r="G28" i="43"/>
  <c r="F28" i="43"/>
  <c r="E28" i="43"/>
  <c r="D28" i="43"/>
  <c r="C28" i="43"/>
  <c r="B28" i="43"/>
  <c r="O27" i="43"/>
  <c r="N27" i="43"/>
  <c r="M27" i="43"/>
  <c r="L27" i="43"/>
  <c r="K27" i="43"/>
  <c r="J27" i="43"/>
  <c r="I27" i="43"/>
  <c r="H27" i="43"/>
  <c r="G27" i="43"/>
  <c r="F27" i="43"/>
  <c r="E27" i="43"/>
  <c r="D27" i="43"/>
  <c r="C27" i="43"/>
  <c r="B27" i="43"/>
  <c r="O26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0" i="43"/>
  <c r="N20" i="43"/>
  <c r="M20" i="43"/>
  <c r="L20" i="43"/>
  <c r="K20" i="43"/>
  <c r="J20" i="43"/>
  <c r="I20" i="43"/>
  <c r="H20" i="43"/>
  <c r="G20" i="43"/>
  <c r="F20" i="43"/>
  <c r="E20" i="43"/>
  <c r="D20" i="43"/>
  <c r="C20" i="43"/>
  <c r="B20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B19" i="43"/>
  <c r="O18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P12" i="43"/>
  <c r="P11" i="43"/>
  <c r="P10" i="43"/>
  <c r="P8" i="43"/>
  <c r="P7" i="43"/>
  <c r="P6" i="43"/>
  <c r="O28" i="42"/>
  <c r="N28" i="42"/>
  <c r="M28" i="42"/>
  <c r="L28" i="42"/>
  <c r="K28" i="42"/>
  <c r="J28" i="42"/>
  <c r="I28" i="42"/>
  <c r="H28" i="42"/>
  <c r="G28" i="42"/>
  <c r="F28" i="42"/>
  <c r="E28" i="42"/>
  <c r="D28" i="42"/>
  <c r="C28" i="42"/>
  <c r="B28" i="42"/>
  <c r="O27" i="42"/>
  <c r="N27" i="42"/>
  <c r="M27" i="42"/>
  <c r="L27" i="42"/>
  <c r="K27" i="42"/>
  <c r="J27" i="42"/>
  <c r="I27" i="42"/>
  <c r="H27" i="42"/>
  <c r="G27" i="42"/>
  <c r="F27" i="42"/>
  <c r="E27" i="42"/>
  <c r="D27" i="42"/>
  <c r="C27" i="42"/>
  <c r="B27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B20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B19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P12" i="42"/>
  <c r="P11" i="42"/>
  <c r="P10" i="42"/>
  <c r="P8" i="42"/>
  <c r="P7" i="42"/>
  <c r="P6" i="42"/>
  <c r="O34" i="41"/>
  <c r="N34" i="41"/>
  <c r="M34" i="41"/>
  <c r="L34" i="41"/>
  <c r="K34" i="41"/>
  <c r="J34" i="41"/>
  <c r="I34" i="41"/>
  <c r="H34" i="41"/>
  <c r="G34" i="41"/>
  <c r="F34" i="41"/>
  <c r="E34" i="41"/>
  <c r="D34" i="41"/>
  <c r="C34" i="41"/>
  <c r="B34" i="41"/>
  <c r="O33" i="41"/>
  <c r="N33" i="41"/>
  <c r="M33" i="41"/>
  <c r="L33" i="41"/>
  <c r="K33" i="41"/>
  <c r="J33" i="41"/>
  <c r="I33" i="41"/>
  <c r="H33" i="41"/>
  <c r="G33" i="41"/>
  <c r="F33" i="41"/>
  <c r="E33" i="41"/>
  <c r="D33" i="41"/>
  <c r="C33" i="41"/>
  <c r="B33" i="41"/>
  <c r="O32" i="41"/>
  <c r="N32" i="41"/>
  <c r="M32" i="41"/>
  <c r="L32" i="41"/>
  <c r="K32" i="41"/>
  <c r="J32" i="41"/>
  <c r="I32" i="41"/>
  <c r="H32" i="41"/>
  <c r="G32" i="41"/>
  <c r="F32" i="41"/>
  <c r="E32" i="41"/>
  <c r="D32" i="41"/>
  <c r="C32" i="41"/>
  <c r="B32" i="41"/>
  <c r="O31" i="41"/>
  <c r="N31" i="41"/>
  <c r="M31" i="41"/>
  <c r="L31" i="41"/>
  <c r="K31" i="41"/>
  <c r="J31" i="41"/>
  <c r="I31" i="41"/>
  <c r="H31" i="41"/>
  <c r="G31" i="41"/>
  <c r="F31" i="41"/>
  <c r="E31" i="41"/>
  <c r="D31" i="41"/>
  <c r="C31" i="41"/>
  <c r="B31" i="41"/>
  <c r="O24" i="41"/>
  <c r="N24" i="41"/>
  <c r="M24" i="41"/>
  <c r="L24" i="41"/>
  <c r="K24" i="41"/>
  <c r="J24" i="41"/>
  <c r="I24" i="41"/>
  <c r="H24" i="41"/>
  <c r="G24" i="41"/>
  <c r="F24" i="41"/>
  <c r="E24" i="41"/>
  <c r="D24" i="41"/>
  <c r="C24" i="41"/>
  <c r="B24" i="41"/>
  <c r="O23" i="41"/>
  <c r="N23" i="41"/>
  <c r="M23" i="41"/>
  <c r="L23" i="41"/>
  <c r="K23" i="41"/>
  <c r="J23" i="41"/>
  <c r="I23" i="41"/>
  <c r="H23" i="41"/>
  <c r="G23" i="41"/>
  <c r="F23" i="41"/>
  <c r="E23" i="41"/>
  <c r="D23" i="41"/>
  <c r="C23" i="41"/>
  <c r="B23" i="41"/>
  <c r="O22" i="41"/>
  <c r="N22" i="41"/>
  <c r="M22" i="41"/>
  <c r="L22" i="41"/>
  <c r="K22" i="41"/>
  <c r="J22" i="41"/>
  <c r="I22" i="41"/>
  <c r="H22" i="41"/>
  <c r="G22" i="41"/>
  <c r="F22" i="41"/>
  <c r="E22" i="41"/>
  <c r="D22" i="41"/>
  <c r="C22" i="41"/>
  <c r="B22" i="41"/>
  <c r="O21" i="41"/>
  <c r="N21" i="41"/>
  <c r="M21" i="41"/>
  <c r="L21" i="41"/>
  <c r="K21" i="41"/>
  <c r="J21" i="41"/>
  <c r="I21" i="41"/>
  <c r="H21" i="41"/>
  <c r="G21" i="41"/>
  <c r="F21" i="41"/>
  <c r="E21" i="41"/>
  <c r="D21" i="41"/>
  <c r="C21" i="41"/>
  <c r="B21" i="41"/>
  <c r="P14" i="41"/>
  <c r="P13" i="41"/>
  <c r="P12" i="41"/>
  <c r="P11" i="41"/>
  <c r="P9" i="41"/>
  <c r="P8" i="41"/>
  <c r="P7" i="41"/>
  <c r="P6" i="41"/>
  <c r="O34" i="40"/>
  <c r="N34" i="40"/>
  <c r="M34" i="40"/>
  <c r="L34" i="40"/>
  <c r="K34" i="40"/>
  <c r="J34" i="40"/>
  <c r="I34" i="40"/>
  <c r="H34" i="40"/>
  <c r="G34" i="40"/>
  <c r="F34" i="40"/>
  <c r="E34" i="40"/>
  <c r="D34" i="40"/>
  <c r="C34" i="40"/>
  <c r="B34" i="40"/>
  <c r="O33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B33" i="40"/>
  <c r="O32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B32" i="40"/>
  <c r="O31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B31" i="40"/>
  <c r="O24" i="40"/>
  <c r="N24" i="40"/>
  <c r="M24" i="40"/>
  <c r="L24" i="40"/>
  <c r="K24" i="40"/>
  <c r="J24" i="40"/>
  <c r="I24" i="40"/>
  <c r="H24" i="40"/>
  <c r="G24" i="40"/>
  <c r="F24" i="40"/>
  <c r="E24" i="40"/>
  <c r="D24" i="40"/>
  <c r="C24" i="40"/>
  <c r="B24" i="40"/>
  <c r="O23" i="40"/>
  <c r="N23" i="40"/>
  <c r="M23" i="40"/>
  <c r="L23" i="40"/>
  <c r="K23" i="40"/>
  <c r="J23" i="40"/>
  <c r="I23" i="40"/>
  <c r="H23" i="40"/>
  <c r="G23" i="40"/>
  <c r="F23" i="40"/>
  <c r="E23" i="40"/>
  <c r="D23" i="40"/>
  <c r="C23" i="40"/>
  <c r="B23" i="40"/>
  <c r="O22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B22" i="40"/>
  <c r="O21" i="40"/>
  <c r="N21" i="40"/>
  <c r="M21" i="40"/>
  <c r="L21" i="40"/>
  <c r="K21" i="40"/>
  <c r="J21" i="40"/>
  <c r="I21" i="40"/>
  <c r="H21" i="40"/>
  <c r="G21" i="40"/>
  <c r="F21" i="40"/>
  <c r="E21" i="40"/>
  <c r="D21" i="40"/>
  <c r="C21" i="40"/>
  <c r="B21" i="40"/>
  <c r="P14" i="40"/>
  <c r="P13" i="40"/>
  <c r="P12" i="40"/>
  <c r="P11" i="40"/>
  <c r="P9" i="40"/>
  <c r="P8" i="40"/>
  <c r="P7" i="40"/>
  <c r="P6" i="40"/>
  <c r="O34" i="39"/>
  <c r="N34" i="39"/>
  <c r="M34" i="39"/>
  <c r="L34" i="39"/>
  <c r="K34" i="39"/>
  <c r="J34" i="39"/>
  <c r="I34" i="39"/>
  <c r="H34" i="39"/>
  <c r="G34" i="39"/>
  <c r="F34" i="39"/>
  <c r="E34" i="39"/>
  <c r="D34" i="39"/>
  <c r="C34" i="39"/>
  <c r="B34" i="39"/>
  <c r="O33" i="39"/>
  <c r="N33" i="39"/>
  <c r="M33" i="39"/>
  <c r="L33" i="39"/>
  <c r="K33" i="39"/>
  <c r="J33" i="39"/>
  <c r="I33" i="39"/>
  <c r="H33" i="39"/>
  <c r="G33" i="39"/>
  <c r="F33" i="39"/>
  <c r="E33" i="39"/>
  <c r="D33" i="39"/>
  <c r="C33" i="39"/>
  <c r="B33" i="39"/>
  <c r="O32" i="39"/>
  <c r="N32" i="39"/>
  <c r="M32" i="39"/>
  <c r="L32" i="39"/>
  <c r="K32" i="39"/>
  <c r="J32" i="39"/>
  <c r="I32" i="39"/>
  <c r="H32" i="39"/>
  <c r="G32" i="39"/>
  <c r="F32" i="39"/>
  <c r="E32" i="39"/>
  <c r="D32" i="39"/>
  <c r="C32" i="39"/>
  <c r="B32" i="39"/>
  <c r="O31" i="39"/>
  <c r="N31" i="39"/>
  <c r="M31" i="39"/>
  <c r="L31" i="39"/>
  <c r="K31" i="39"/>
  <c r="J31" i="39"/>
  <c r="I31" i="39"/>
  <c r="H31" i="39"/>
  <c r="G31" i="39"/>
  <c r="F31" i="39"/>
  <c r="E31" i="39"/>
  <c r="D31" i="39"/>
  <c r="C31" i="39"/>
  <c r="B31" i="39"/>
  <c r="O24" i="39"/>
  <c r="N24" i="39"/>
  <c r="M24" i="39"/>
  <c r="L24" i="39"/>
  <c r="K24" i="39"/>
  <c r="J24" i="39"/>
  <c r="I24" i="39"/>
  <c r="H24" i="39"/>
  <c r="G24" i="39"/>
  <c r="F24" i="39"/>
  <c r="E24" i="39"/>
  <c r="D24" i="39"/>
  <c r="C24" i="39"/>
  <c r="B24" i="39"/>
  <c r="O23" i="39"/>
  <c r="N23" i="39"/>
  <c r="M23" i="39"/>
  <c r="L23" i="39"/>
  <c r="K23" i="39"/>
  <c r="J23" i="39"/>
  <c r="I23" i="39"/>
  <c r="H23" i="39"/>
  <c r="G23" i="39"/>
  <c r="F23" i="39"/>
  <c r="E23" i="39"/>
  <c r="D23" i="39"/>
  <c r="C23" i="39"/>
  <c r="B23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C22" i="39"/>
  <c r="B22" i="39"/>
  <c r="O21" i="39"/>
  <c r="N21" i="39"/>
  <c r="M21" i="39"/>
  <c r="L21" i="39"/>
  <c r="K21" i="39"/>
  <c r="J21" i="39"/>
  <c r="I21" i="39"/>
  <c r="H21" i="39"/>
  <c r="G21" i="39"/>
  <c r="F21" i="39"/>
  <c r="E21" i="39"/>
  <c r="D21" i="39"/>
  <c r="C21" i="39"/>
  <c r="B21" i="39"/>
  <c r="P14" i="39"/>
  <c r="P13" i="39"/>
  <c r="P12" i="39"/>
  <c r="P11" i="39"/>
  <c r="P9" i="39"/>
  <c r="P8" i="39"/>
  <c r="P7" i="39"/>
  <c r="P6" i="39"/>
  <c r="P21" i="39" l="1"/>
  <c r="P31" i="39"/>
  <c r="P23" i="41"/>
  <c r="P33" i="41"/>
  <c r="P28" i="42"/>
  <c r="P18" i="43"/>
  <c r="P20" i="43"/>
  <c r="P27" i="43"/>
  <c r="P19" i="42"/>
  <c r="P26" i="42"/>
  <c r="P28" i="43"/>
  <c r="P20" i="42"/>
  <c r="P31" i="41"/>
  <c r="P32" i="41"/>
  <c r="P24" i="41"/>
  <c r="P34" i="41"/>
  <c r="P24" i="40"/>
  <c r="P34" i="40"/>
  <c r="P19" i="43"/>
  <c r="P26" i="43"/>
  <c r="P27" i="42"/>
  <c r="P18" i="42"/>
  <c r="P21" i="41"/>
  <c r="P22" i="41"/>
  <c r="P22" i="40"/>
  <c r="P32" i="40"/>
  <c r="P21" i="40"/>
  <c r="P31" i="40"/>
  <c r="P23" i="40"/>
  <c r="P33" i="40"/>
  <c r="P23" i="39"/>
  <c r="P33" i="39"/>
  <c r="P32" i="39"/>
  <c r="P24" i="39"/>
  <c r="P34" i="39"/>
  <c r="P22" i="39"/>
  <c r="O34" i="38" l="1"/>
  <c r="N34" i="38"/>
  <c r="M34" i="38"/>
  <c r="L34" i="38"/>
  <c r="K34" i="38"/>
  <c r="J34" i="38"/>
  <c r="I34" i="38"/>
  <c r="H34" i="38"/>
  <c r="G34" i="38"/>
  <c r="F34" i="38"/>
  <c r="E34" i="38"/>
  <c r="D34" i="38"/>
  <c r="C34" i="38"/>
  <c r="B34" i="38"/>
  <c r="O33" i="38"/>
  <c r="N33" i="38"/>
  <c r="M33" i="38"/>
  <c r="L33" i="38"/>
  <c r="K33" i="38"/>
  <c r="J33" i="38"/>
  <c r="I33" i="38"/>
  <c r="H33" i="38"/>
  <c r="G33" i="38"/>
  <c r="F33" i="38"/>
  <c r="E33" i="38"/>
  <c r="D33" i="38"/>
  <c r="C33" i="38"/>
  <c r="B33" i="38"/>
  <c r="O32" i="38"/>
  <c r="N32" i="38"/>
  <c r="M32" i="38"/>
  <c r="L32" i="38"/>
  <c r="K32" i="38"/>
  <c r="J32" i="38"/>
  <c r="I32" i="38"/>
  <c r="H32" i="38"/>
  <c r="G32" i="38"/>
  <c r="F32" i="38"/>
  <c r="E32" i="38"/>
  <c r="D32" i="38"/>
  <c r="C32" i="38"/>
  <c r="B32" i="38"/>
  <c r="O31" i="38"/>
  <c r="N31" i="38"/>
  <c r="M31" i="38"/>
  <c r="L31" i="38"/>
  <c r="K31" i="38"/>
  <c r="J31" i="38"/>
  <c r="I31" i="38"/>
  <c r="H31" i="38"/>
  <c r="G31" i="38"/>
  <c r="F31" i="38"/>
  <c r="E31" i="38"/>
  <c r="D31" i="38"/>
  <c r="C31" i="38"/>
  <c r="B31" i="38"/>
  <c r="O24" i="38"/>
  <c r="N24" i="38"/>
  <c r="M24" i="38"/>
  <c r="L24" i="38"/>
  <c r="K24" i="38"/>
  <c r="J24" i="38"/>
  <c r="I24" i="38"/>
  <c r="H24" i="38"/>
  <c r="G24" i="38"/>
  <c r="F24" i="38"/>
  <c r="E24" i="38"/>
  <c r="D24" i="38"/>
  <c r="C24" i="38"/>
  <c r="B24" i="38"/>
  <c r="O23" i="38"/>
  <c r="N23" i="38"/>
  <c r="M23" i="38"/>
  <c r="L23" i="38"/>
  <c r="K23" i="38"/>
  <c r="J23" i="38"/>
  <c r="I23" i="38"/>
  <c r="H23" i="38"/>
  <c r="G23" i="38"/>
  <c r="F23" i="38"/>
  <c r="E23" i="38"/>
  <c r="D23" i="38"/>
  <c r="C23" i="38"/>
  <c r="B23" i="38"/>
  <c r="O22" i="38"/>
  <c r="N22" i="38"/>
  <c r="M22" i="38"/>
  <c r="L22" i="38"/>
  <c r="K22" i="38"/>
  <c r="J22" i="38"/>
  <c r="I22" i="38"/>
  <c r="H22" i="38"/>
  <c r="G22" i="38"/>
  <c r="F22" i="38"/>
  <c r="E22" i="38"/>
  <c r="D22" i="38"/>
  <c r="C22" i="38"/>
  <c r="B22" i="38"/>
  <c r="O21" i="38"/>
  <c r="N21" i="38"/>
  <c r="M21" i="38"/>
  <c r="L21" i="38"/>
  <c r="K21" i="38"/>
  <c r="J21" i="38"/>
  <c r="I21" i="38"/>
  <c r="H21" i="38"/>
  <c r="G21" i="38"/>
  <c r="F21" i="38"/>
  <c r="E21" i="38"/>
  <c r="D21" i="38"/>
  <c r="C21" i="38"/>
  <c r="B21" i="38"/>
  <c r="P14" i="38"/>
  <c r="P13" i="38"/>
  <c r="P12" i="38"/>
  <c r="P11" i="38"/>
  <c r="P9" i="38"/>
  <c r="P8" i="38"/>
  <c r="P7" i="38"/>
  <c r="P6" i="38"/>
  <c r="P33" i="38" l="1"/>
  <c r="P32" i="38"/>
  <c r="P23" i="38"/>
  <c r="P21" i="38"/>
  <c r="P31" i="38"/>
  <c r="P22" i="38"/>
  <c r="P24" i="38"/>
  <c r="P34" i="38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B34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B33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B32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B31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  <c r="B24" i="37"/>
  <c r="O23" i="37"/>
  <c r="N23" i="37"/>
  <c r="M23" i="37"/>
  <c r="L23" i="37"/>
  <c r="K23" i="37"/>
  <c r="J23" i="37"/>
  <c r="I23" i="37"/>
  <c r="H23" i="37"/>
  <c r="G23" i="37"/>
  <c r="F23" i="37"/>
  <c r="E23" i="37"/>
  <c r="D23" i="37"/>
  <c r="C23" i="37"/>
  <c r="O22" i="37"/>
  <c r="N22" i="37"/>
  <c r="M22" i="37"/>
  <c r="L22" i="37"/>
  <c r="K22" i="37"/>
  <c r="J22" i="37"/>
  <c r="I22" i="37"/>
  <c r="H22" i="37"/>
  <c r="G22" i="37"/>
  <c r="F22" i="37"/>
  <c r="E22" i="37"/>
  <c r="D22" i="37"/>
  <c r="C22" i="37"/>
  <c r="B22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B21" i="37"/>
  <c r="P14" i="37"/>
  <c r="P13" i="37"/>
  <c r="P12" i="37"/>
  <c r="P11" i="37"/>
  <c r="P9" i="37"/>
  <c r="P8" i="37"/>
  <c r="P7" i="37"/>
  <c r="P6" i="37"/>
  <c r="O28" i="36"/>
  <c r="N28" i="36"/>
  <c r="M28" i="36"/>
  <c r="L28" i="36"/>
  <c r="K28" i="36"/>
  <c r="J28" i="36"/>
  <c r="I28" i="36"/>
  <c r="H28" i="36"/>
  <c r="G28" i="36"/>
  <c r="F28" i="36"/>
  <c r="E28" i="36"/>
  <c r="D28" i="36"/>
  <c r="C28" i="36"/>
  <c r="B28" i="36"/>
  <c r="O27" i="36"/>
  <c r="N27" i="36"/>
  <c r="M27" i="36"/>
  <c r="L27" i="36"/>
  <c r="K27" i="36"/>
  <c r="J27" i="36"/>
  <c r="I27" i="36"/>
  <c r="H27" i="36"/>
  <c r="G27" i="36"/>
  <c r="F27" i="36"/>
  <c r="E27" i="36"/>
  <c r="D27" i="36"/>
  <c r="C27" i="36"/>
  <c r="B27" i="36"/>
  <c r="O26" i="36"/>
  <c r="N26" i="36"/>
  <c r="M26" i="36"/>
  <c r="L26" i="36"/>
  <c r="K26" i="36"/>
  <c r="J26" i="36"/>
  <c r="I26" i="36"/>
  <c r="H26" i="36"/>
  <c r="G26" i="36"/>
  <c r="F26" i="36"/>
  <c r="E26" i="36"/>
  <c r="D26" i="36"/>
  <c r="C26" i="36"/>
  <c r="B26" i="36"/>
  <c r="O20" i="36"/>
  <c r="N20" i="36"/>
  <c r="M20" i="36"/>
  <c r="L20" i="36"/>
  <c r="K20" i="36"/>
  <c r="J20" i="36"/>
  <c r="I20" i="36"/>
  <c r="H20" i="36"/>
  <c r="G20" i="36"/>
  <c r="F20" i="36"/>
  <c r="E20" i="36"/>
  <c r="D20" i="36"/>
  <c r="C20" i="36"/>
  <c r="B20" i="36"/>
  <c r="O19" i="36"/>
  <c r="N19" i="36"/>
  <c r="M19" i="36"/>
  <c r="L19" i="36"/>
  <c r="K19" i="36"/>
  <c r="J19" i="36"/>
  <c r="I19" i="36"/>
  <c r="H19" i="36"/>
  <c r="G19" i="36"/>
  <c r="F19" i="36"/>
  <c r="E19" i="36"/>
  <c r="D19" i="36"/>
  <c r="C19" i="36"/>
  <c r="B19" i="36"/>
  <c r="O18" i="36"/>
  <c r="N18" i="36"/>
  <c r="M18" i="36"/>
  <c r="L18" i="36"/>
  <c r="K18" i="36"/>
  <c r="J18" i="36"/>
  <c r="I18" i="36"/>
  <c r="H18" i="36"/>
  <c r="G18" i="36"/>
  <c r="F18" i="36"/>
  <c r="E18" i="36"/>
  <c r="D18" i="36"/>
  <c r="C18" i="36"/>
  <c r="B18" i="36"/>
  <c r="P12" i="36"/>
  <c r="P11" i="36"/>
  <c r="P10" i="36"/>
  <c r="P8" i="36"/>
  <c r="P7" i="36"/>
  <c r="P6" i="36"/>
  <c r="P32" i="37" l="1"/>
  <c r="P31" i="37"/>
  <c r="P33" i="37"/>
  <c r="P28" i="36"/>
  <c r="P23" i="37"/>
  <c r="P21" i="37"/>
  <c r="P22" i="37"/>
  <c r="P34" i="37"/>
  <c r="P27" i="36"/>
  <c r="P26" i="36"/>
  <c r="P24" i="37"/>
  <c r="P18" i="36"/>
  <c r="P19" i="36"/>
  <c r="P20" i="36"/>
  <c r="O34" i="24" l="1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P31" i="24" l="1"/>
  <c r="P34" i="24" l="1"/>
  <c r="P32" i="24"/>
  <c r="P21" i="24"/>
  <c r="P23" i="24"/>
  <c r="P33" i="24"/>
  <c r="P24" i="24"/>
  <c r="P22" i="24"/>
  <c r="P14" i="24" l="1"/>
  <c r="P13" i="24"/>
  <c r="P12" i="24"/>
  <c r="P11" i="24"/>
  <c r="P6" i="24"/>
  <c r="P8" i="24"/>
  <c r="P7" i="24" l="1"/>
  <c r="P9" i="24"/>
</calcChain>
</file>

<file path=xl/sharedStrings.xml><?xml version="1.0" encoding="utf-8"?>
<sst xmlns="http://schemas.openxmlformats.org/spreadsheetml/2006/main" count="454" uniqueCount="50">
  <si>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</si>
  <si>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</si>
  <si>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</si>
  <si>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</si>
  <si>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</si>
  <si>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</si>
  <si>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</si>
  <si>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</si>
  <si>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</si>
  <si>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</si>
  <si>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</si>
  <si>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</si>
  <si>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</si>
  <si>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</si>
  <si>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</si>
  <si>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</si>
  <si>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</si>
  <si>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</si>
  <si>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</si>
  <si>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</si>
  <si>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ONIV v Kč/dítě</t>
  </si>
  <si>
    <t>MPP v Kč/dítě</t>
  </si>
  <si>
    <t>MPN v Kč/dítě</t>
  </si>
  <si>
    <t>Průměr</t>
  </si>
  <si>
    <t>ZÁKLADNÍ ŠKOLY</t>
  </si>
  <si>
    <t>tvořené oběma stupni</t>
  </si>
  <si>
    <t>Příloha č. 13</t>
  </si>
  <si>
    <t>pro 85 žáků</t>
  </si>
  <si>
    <t>pro 110 žáků</t>
  </si>
  <si>
    <t>pro 200 žáků</t>
  </si>
  <si>
    <t>pro 153 žáků</t>
  </si>
  <si>
    <t>pro 68 žáků</t>
  </si>
  <si>
    <t>pro 88 žáků</t>
  </si>
  <si>
    <t>pro 160 žáků</t>
  </si>
  <si>
    <t>pro 198 žáků</t>
  </si>
  <si>
    <t>pro 360 žáků</t>
  </si>
  <si>
    <t>2015</t>
  </si>
  <si>
    <t>Meziroční změny 2015 oproti 2014 - absolutně</t>
  </si>
  <si>
    <t>Meziroční změny 2015 oproti 2014 - v %</t>
  </si>
  <si>
    <t>2016</t>
  </si>
  <si>
    <t>Meziroční změny 2016 oproti 2015 - v %</t>
  </si>
  <si>
    <t>Meziroční změny 2016 oproti 2015 - absolutně</t>
  </si>
  <si>
    <t>v letech 2015 - 2017</t>
  </si>
  <si>
    <t>Krajské normativy základní školy tvořené oběma stupni - pedagogové 1. stupeň v roce 2015 - 2017</t>
  </si>
  <si>
    <t>Krajské normativy základní školy tvořené oběma stupni - pedagogové 2. stupeň v roce 2015 - 2017</t>
  </si>
  <si>
    <t>Krajské normativy základní školy tvořené oběma stupni - nepedagogové v roce 2015 - 2017</t>
  </si>
  <si>
    <t>2017</t>
  </si>
  <si>
    <t>Meziroční změny 2017 oproti 2016 - absolutně</t>
  </si>
  <si>
    <t>Meziroční změny 2017 oproti 2016 - v %</t>
  </si>
  <si>
    <t>Č.j.: MSMT-16809/2017-1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</si>
</sst>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0_ ;[Red]\-0.00\ "/>
  </numFmts>
  <fonts count="15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58">
    <xf numFmtId="0" fontId="0" fillId="0" borderId="0" xfId="0"/>
    <xf numFmtId="0" fontId="0" fillId="0" borderId="0" xfId="0" applyFont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3" fontId="12" fillId="0" borderId="3" xfId="0" applyNumberFormat="1" applyFont="1" applyFill="1" applyBorder="1" applyAlignment="1">
      <alignment vertical="center"/>
    </xf>
    <xf numFmtId="3" fontId="0" fillId="0" borderId="4" xfId="0" applyNumberFormat="1" applyFont="1" applyBorder="1"/>
    <xf numFmtId="3" fontId="0" fillId="0" borderId="5" xfId="0" applyNumberFormat="1" applyFont="1" applyBorder="1"/>
    <xf numFmtId="3" fontId="0" fillId="2" borderId="6" xfId="0" applyNumberFormat="1" applyFont="1" applyFill="1" applyBorder="1"/>
    <xf numFmtId="3" fontId="12" fillId="0" borderId="7" xfId="0" applyNumberFormat="1" applyFont="1" applyFill="1" applyBorder="1" applyAlignment="1">
      <alignment vertical="center"/>
    </xf>
    <xf numFmtId="3" fontId="0" fillId="0" borderId="1" xfId="0" applyNumberFormat="1" applyFont="1" applyBorder="1"/>
    <xf numFmtId="3" fontId="0" fillId="0" borderId="8" xfId="0" applyNumberFormat="1" applyFont="1" applyBorder="1"/>
    <xf numFmtId="3" fontId="0" fillId="2" borderId="9" xfId="0" applyNumberFormat="1" applyFont="1" applyFill="1" applyBorder="1"/>
    <xf numFmtId="4" fontId="12" fillId="0" borderId="7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/>
    <xf numFmtId="4" fontId="4" fillId="0" borderId="8" xfId="0" applyNumberFormat="1" applyFont="1" applyBorder="1" applyAlignment="1">
      <alignment wrapText="1"/>
    </xf>
    <xf numFmtId="4" fontId="4" fillId="2" borderId="9" xfId="0" applyNumberFormat="1" applyFont="1" applyFill="1" applyBorder="1" applyAlignment="1"/>
    <xf numFmtId="3" fontId="12" fillId="0" borderId="10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wrapText="1"/>
    </xf>
    <xf numFmtId="3" fontId="4" fillId="0" borderId="11" xfId="0" applyNumberFormat="1" applyFont="1" applyBorder="1" applyAlignment="1"/>
    <xf numFmtId="3" fontId="4" fillId="0" borderId="12" xfId="0" applyNumberFormat="1" applyFont="1" applyBorder="1" applyAlignment="1">
      <alignment wrapText="1"/>
    </xf>
    <xf numFmtId="3" fontId="4" fillId="2" borderId="13" xfId="0" applyNumberFormat="1" applyFont="1" applyFill="1" applyBorder="1" applyAlignment="1"/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2" fontId="6" fillId="0" borderId="18" xfId="0" applyNumberFormat="1" applyFont="1" applyFill="1" applyBorder="1" applyAlignment="1">
      <alignment horizontal="center" vertical="center" textRotation="90" wrapText="1"/>
    </xf>
    <xf numFmtId="164" fontId="0" fillId="0" borderId="4" xfId="0" applyNumberFormat="1" applyFont="1" applyBorder="1"/>
    <xf numFmtId="164" fontId="0" fillId="0" borderId="5" xfId="0" applyNumberFormat="1" applyFont="1" applyBorder="1"/>
    <xf numFmtId="164" fontId="0" fillId="0" borderId="1" xfId="0" applyNumberFormat="1" applyFont="1" applyBorder="1"/>
    <xf numFmtId="164" fontId="0" fillId="0" borderId="8" xfId="0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0" fillId="2" borderId="19" xfId="0" applyNumberFormat="1" applyFont="1" applyFill="1" applyBorder="1" applyAlignment="1">
      <alignment horizontal="right"/>
    </xf>
    <xf numFmtId="165" fontId="0" fillId="2" borderId="20" xfId="0" applyNumberFormat="1" applyFont="1" applyFill="1" applyBorder="1" applyAlignment="1">
      <alignment horizontal="right"/>
    </xf>
    <xf numFmtId="165" fontId="4" fillId="2" borderId="21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4" fontId="0" fillId="0" borderId="11" xfId="0" applyNumberFormat="1" applyFont="1" applyBorder="1"/>
    <xf numFmtId="164" fontId="0" fillId="0" borderId="12" xfId="0" applyNumberFormat="1" applyFont="1" applyBorder="1"/>
    <xf numFmtId="3" fontId="0" fillId="2" borderId="13" xfId="0" applyNumberFormat="1" applyFont="1" applyFill="1" applyBorder="1"/>
    <xf numFmtId="0" fontId="0" fillId="0" borderId="0" xfId="0" applyAlignment="1">
      <alignment horizontal="left"/>
    </xf>
    <xf numFmtId="0" fontId="14" fillId="0" borderId="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1'!$A$5:$P$5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1'!$B$6:$O$6</c:f>
              <c:numCache>
                <c:formatCode>#,##0</c:formatCode>
                <c:ptCount val="14"/>
                <c:pt idx="0">
                  <c:v>19961.984662777741</c:v>
                </c:pt>
                <c:pt idx="1">
                  <c:v>20605.752754371468</c:v>
                </c:pt>
                <c:pt idx="2">
                  <c:v>20427.668497096107</c:v>
                </c:pt>
                <c:pt idx="3">
                  <c:v>21748.96551724138</c:v>
                </c:pt>
                <c:pt idx="4">
                  <c:v>21477.098400175324</c:v>
                </c:pt>
                <c:pt idx="5">
                  <c:v>20684.815321477428</c:v>
                </c:pt>
                <c:pt idx="6">
                  <c:v>22404.093339815263</c:v>
                </c:pt>
                <c:pt idx="7">
                  <c:v>20577.431906614787</c:v>
                </c:pt>
                <c:pt idx="8">
                  <c:v>20624.495289367431</c:v>
                </c:pt>
                <c:pt idx="9">
                  <c:v>21019.697172718745</c:v>
                </c:pt>
                <c:pt idx="10">
                  <c:v>19497.397769516727</c:v>
                </c:pt>
                <c:pt idx="11">
                  <c:v>19899.686520376177</c:v>
                </c:pt>
                <c:pt idx="12">
                  <c:v>22391.519760341052</c:v>
                </c:pt>
                <c:pt idx="13">
                  <c:v>22248.162589046391</c:v>
                </c:pt>
              </c:numCache>
            </c:numRef>
          </c:val>
        </c:ser>
        <c:ser>
          <c:idx val="1"/>
          <c:order val="1"/>
          <c:tx>
            <c:strRef>
              <c:f>'Tabulka a graf č. 1'!$A$10:$P$10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1'!$B$11:$O$11</c:f>
              <c:numCache>
                <c:formatCode>#,##0</c:formatCode>
                <c:ptCount val="14"/>
                <c:pt idx="0">
                  <c:v>21267.614865307729</c:v>
                </c:pt>
                <c:pt idx="1">
                  <c:v>21800.193236714978</c:v>
                </c:pt>
                <c:pt idx="2">
                  <c:v>21710.660811617778</c:v>
                </c:pt>
                <c:pt idx="3">
                  <c:v>23056.551724137931</c:v>
                </c:pt>
                <c:pt idx="4">
                  <c:v>22704.361165899627</c:v>
                </c:pt>
                <c:pt idx="5">
                  <c:v>22131.874145006841</c:v>
                </c:pt>
                <c:pt idx="6">
                  <c:v>23079.55274671852</c:v>
                </c:pt>
                <c:pt idx="7">
                  <c:v>21812.451361867705</c:v>
                </c:pt>
                <c:pt idx="8">
                  <c:v>21821.265141318978</c:v>
                </c:pt>
                <c:pt idx="9">
                  <c:v>22257.001205949349</c:v>
                </c:pt>
                <c:pt idx="10">
                  <c:v>20614.869888475834</c:v>
                </c:pt>
                <c:pt idx="11">
                  <c:v>21093.667711598748</c:v>
                </c:pt>
                <c:pt idx="12">
                  <c:v>23569.535660790414</c:v>
                </c:pt>
                <c:pt idx="13">
                  <c:v>23661.265973579619</c:v>
                </c:pt>
              </c:numCache>
            </c:numRef>
          </c:val>
        </c:ser>
        <c:ser>
          <c:idx val="2"/>
          <c:order val="2"/>
          <c:tx>
            <c:strRef>
              <c:f>'Tabulka a graf č. 1'!$A$15:$P$15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a graf č. 1'!$B$16:$O$16</c:f>
              <c:numCache>
                <c:formatCode>#,##0</c:formatCode>
                <c:ptCount val="14"/>
                <c:pt idx="0">
                  <c:v>22969.653273907061</c:v>
                </c:pt>
                <c:pt idx="1">
                  <c:v>23321.445783132534</c:v>
                </c:pt>
                <c:pt idx="2">
                  <c:v>23428.682170542634</c:v>
                </c:pt>
                <c:pt idx="3">
                  <c:v>24901.241379310344</c:v>
                </c:pt>
                <c:pt idx="4">
                  <c:v>24632.916940609248</c:v>
                </c:pt>
                <c:pt idx="5">
                  <c:v>26201.986249045072</c:v>
                </c:pt>
                <c:pt idx="6">
                  <c:v>24926.893534273211</c:v>
                </c:pt>
                <c:pt idx="7">
                  <c:v>23330.739299610894</c:v>
                </c:pt>
                <c:pt idx="8">
                  <c:v>23135.935397039033</c:v>
                </c:pt>
                <c:pt idx="9">
                  <c:v>24037.786412970654</c:v>
                </c:pt>
                <c:pt idx="10">
                  <c:v>22017.843866171002</c:v>
                </c:pt>
                <c:pt idx="11">
                  <c:v>22781.191222570535</c:v>
                </c:pt>
                <c:pt idx="12">
                  <c:v>25184.468256711603</c:v>
                </c:pt>
                <c:pt idx="13">
                  <c:v>25559.096681877152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05512"/>
        <c:axId val="236105904"/>
      </c:barChart>
      <c:catAx>
        <c:axId val="236105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105904"/>
        <c:crosses val="autoZero"/>
        <c:auto val="1"/>
        <c:lblAlgn val="ctr"/>
        <c:lblOffset val="100"/>
        <c:noMultiLvlLbl val="0"/>
      </c:catAx>
      <c:valAx>
        <c:axId val="236105904"/>
        <c:scaling>
          <c:orientation val="minMax"/>
          <c:max val="27000"/>
          <c:min val="1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6105512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2'!$A$5:$P$5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2'!$B$6:$O$6</c:f>
              <c:numCache>
                <c:formatCode>#,##0</c:formatCode>
                <c:ptCount val="14"/>
                <c:pt idx="0">
                  <c:v>18820.912124582872</c:v>
                </c:pt>
                <c:pt idx="1">
                  <c:v>18667.03945758921</c:v>
                </c:pt>
                <c:pt idx="2">
                  <c:v>18860.056872924244</c:v>
                </c:pt>
                <c:pt idx="3">
                  <c:v>18849.970113568441</c:v>
                </c:pt>
                <c:pt idx="4">
                  <c:v>17606.89902982393</c:v>
                </c:pt>
                <c:pt idx="5">
                  <c:v>19200.761904761905</c:v>
                </c:pt>
                <c:pt idx="6">
                  <c:v>20821.56123543749</c:v>
                </c:pt>
                <c:pt idx="7">
                  <c:v>18954.83870967742</c:v>
                </c:pt>
                <c:pt idx="8">
                  <c:v>18254.056071450039</c:v>
                </c:pt>
                <c:pt idx="9">
                  <c:v>19985.985475856796</c:v>
                </c:pt>
                <c:pt idx="10">
                  <c:v>18854.883163570998</c:v>
                </c:pt>
                <c:pt idx="11">
                  <c:v>17009.646302250803</c:v>
                </c:pt>
                <c:pt idx="12">
                  <c:v>19835.601524224283</c:v>
                </c:pt>
                <c:pt idx="13">
                  <c:v>18844.378464892943</c:v>
                </c:pt>
              </c:numCache>
            </c:numRef>
          </c:val>
        </c:ser>
        <c:ser>
          <c:idx val="1"/>
          <c:order val="1"/>
          <c:tx>
            <c:strRef>
              <c:f>'Tabulka a graf č. 2'!$A$10:$P$10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2'!$B$11:$O$11</c:f>
              <c:numCache>
                <c:formatCode>#,##0</c:formatCode>
                <c:ptCount val="14"/>
                <c:pt idx="0">
                  <c:v>20051.909529106415</c:v>
                </c:pt>
                <c:pt idx="1">
                  <c:v>19734.57725947522</c:v>
                </c:pt>
                <c:pt idx="2">
                  <c:v>20044.592838095363</c:v>
                </c:pt>
                <c:pt idx="3">
                  <c:v>19983.263598326361</c:v>
                </c:pt>
                <c:pt idx="4">
                  <c:v>18613.007545813871</c:v>
                </c:pt>
                <c:pt idx="5">
                  <c:v>20544</c:v>
                </c:pt>
                <c:pt idx="6">
                  <c:v>21450.058235394241</c:v>
                </c:pt>
                <c:pt idx="7">
                  <c:v>20092.473118279573</c:v>
                </c:pt>
                <c:pt idx="8">
                  <c:v>19313.277336050232</c:v>
                </c:pt>
                <c:pt idx="9">
                  <c:v>21162.441075296214</c:v>
                </c:pt>
                <c:pt idx="10">
                  <c:v>19935.530257639304</c:v>
                </c:pt>
                <c:pt idx="11">
                  <c:v>18030.225080385851</c:v>
                </c:pt>
                <c:pt idx="12">
                  <c:v>20879.150789330433</c:v>
                </c:pt>
                <c:pt idx="13">
                  <c:v>20041.288766208152</c:v>
                </c:pt>
              </c:numCache>
            </c:numRef>
          </c:val>
        </c:ser>
        <c:ser>
          <c:idx val="2"/>
          <c:order val="2"/>
          <c:tx>
            <c:strRef>
              <c:f>'Tabulka a graf č. 2'!$A$15:$P$15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a graf č. 2'!$B$16:$O$16</c:f>
              <c:numCache>
                <c:formatCode>#,##0</c:formatCode>
                <c:ptCount val="14"/>
                <c:pt idx="0">
                  <c:v>21656.655543196146</c:v>
                </c:pt>
                <c:pt idx="1">
                  <c:v>21349.411764705881</c:v>
                </c:pt>
                <c:pt idx="2">
                  <c:v>21624.954236970803</c:v>
                </c:pt>
                <c:pt idx="3">
                  <c:v>21582.068141063955</c:v>
                </c:pt>
                <c:pt idx="4">
                  <c:v>20194.035213798059</c:v>
                </c:pt>
                <c:pt idx="5">
                  <c:v>23475.975359342916</c:v>
                </c:pt>
                <c:pt idx="6">
                  <c:v>23191.231245783099</c:v>
                </c:pt>
                <c:pt idx="7">
                  <c:v>21491.039426523301</c:v>
                </c:pt>
                <c:pt idx="8">
                  <c:v>20476.848333870148</c:v>
                </c:pt>
                <c:pt idx="9">
                  <c:v>22855.650401325009</c:v>
                </c:pt>
                <c:pt idx="10">
                  <c:v>21292.270820850808</c:v>
                </c:pt>
                <c:pt idx="11">
                  <c:v>19472.66881028939</c:v>
                </c:pt>
                <c:pt idx="12">
                  <c:v>22309.744148067504</c:v>
                </c:pt>
                <c:pt idx="13">
                  <c:v>21648.767135997765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06688"/>
        <c:axId val="236107080"/>
      </c:barChart>
      <c:catAx>
        <c:axId val="236106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107080"/>
        <c:crosses val="autoZero"/>
        <c:auto val="1"/>
        <c:lblAlgn val="ctr"/>
        <c:lblOffset val="100"/>
        <c:noMultiLvlLbl val="0"/>
      </c:catAx>
      <c:valAx>
        <c:axId val="236107080"/>
        <c:scaling>
          <c:orientation val="minMax"/>
          <c:max val="24000"/>
          <c:min val="1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61066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3'!$A$5:$P$5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3'!$B$6:$O$6</c:f>
              <c:numCache>
                <c:formatCode>#,##0</c:formatCode>
                <c:ptCount val="14"/>
                <c:pt idx="0">
                  <c:v>16831.26184726083</c:v>
                </c:pt>
                <c:pt idx="1">
                  <c:v>17186.065468274057</c:v>
                </c:pt>
                <c:pt idx="2">
                  <c:v>17129.369301055907</c:v>
                </c:pt>
                <c:pt idx="3">
                  <c:v>16729.97347480106</c:v>
                </c:pt>
                <c:pt idx="4">
                  <c:v>16526.138279932547</c:v>
                </c:pt>
                <c:pt idx="5">
                  <c:v>16903.968697596421</c:v>
                </c:pt>
                <c:pt idx="6">
                  <c:v>18035.916452268717</c:v>
                </c:pt>
                <c:pt idx="7">
                  <c:v>16779.693283976732</c:v>
                </c:pt>
                <c:pt idx="8">
                  <c:v>16603.937070428387</c:v>
                </c:pt>
                <c:pt idx="9">
                  <c:v>18050.745066451873</c:v>
                </c:pt>
                <c:pt idx="10">
                  <c:v>17550.920245398775</c:v>
                </c:pt>
                <c:pt idx="11">
                  <c:v>15814.648729446935</c:v>
                </c:pt>
                <c:pt idx="12">
                  <c:v>17258.969804618118</c:v>
                </c:pt>
                <c:pt idx="13">
                  <c:v>17105.858819813653</c:v>
                </c:pt>
              </c:numCache>
            </c:numRef>
          </c:val>
        </c:ser>
        <c:ser>
          <c:idx val="1"/>
          <c:order val="1"/>
          <c:tx>
            <c:strRef>
              <c:f>'Tabulka a graf č. 3'!$A$10:$P$10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3'!$B$11:$O$11</c:f>
              <c:numCache>
                <c:formatCode>#,##0</c:formatCode>
                <c:ptCount val="14"/>
                <c:pt idx="0">
                  <c:v>17932.124521273952</c:v>
                </c:pt>
                <c:pt idx="1">
                  <c:v>18147.34584450402</c:v>
                </c:pt>
                <c:pt idx="2">
                  <c:v>18205.206671776028</c:v>
                </c:pt>
                <c:pt idx="3">
                  <c:v>17735.809018567637</c:v>
                </c:pt>
                <c:pt idx="4">
                  <c:v>17470.489038785836</c:v>
                </c:pt>
                <c:pt idx="5">
                  <c:v>18086.528787031861</c:v>
                </c:pt>
                <c:pt idx="6">
                  <c:v>18605.762399945408</c:v>
                </c:pt>
                <c:pt idx="7">
                  <c:v>17786.779481755686</c:v>
                </c:pt>
                <c:pt idx="8">
                  <c:v>17567.407498712444</c:v>
                </c:pt>
                <c:pt idx="9">
                  <c:v>19113.284621138024</c:v>
                </c:pt>
                <c:pt idx="10">
                  <c:v>18556.832124930286</c:v>
                </c:pt>
                <c:pt idx="11">
                  <c:v>16763.52765321375</c:v>
                </c:pt>
                <c:pt idx="12">
                  <c:v>18166.962699822379</c:v>
                </c:pt>
                <c:pt idx="13">
                  <c:v>18192.346159919987</c:v>
                </c:pt>
              </c:numCache>
            </c:numRef>
          </c:val>
        </c:ser>
        <c:ser>
          <c:idx val="2"/>
          <c:order val="2"/>
          <c:tx>
            <c:strRef>
              <c:f>'Tabulka a graf č. 3'!$A$15:$P$15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a graf č. 3'!$B$16:$O$16</c:f>
              <c:numCache>
                <c:formatCode>#,##0</c:formatCode>
                <c:ptCount val="14"/>
                <c:pt idx="0">
                  <c:v>19367.225019204307</c:v>
                </c:pt>
                <c:pt idx="1">
                  <c:v>19639.610389610389</c:v>
                </c:pt>
                <c:pt idx="2">
                  <c:v>19646.587215601303</c:v>
                </c:pt>
                <c:pt idx="3">
                  <c:v>19154.801061007955</c:v>
                </c:pt>
                <c:pt idx="4">
                  <c:v>18954.468802698146</c:v>
                </c:pt>
                <c:pt idx="5">
                  <c:v>19171.827836780325</c:v>
                </c:pt>
                <c:pt idx="6">
                  <c:v>20127.745822158722</c:v>
                </c:pt>
                <c:pt idx="7">
                  <c:v>19024.854574299312</c:v>
                </c:pt>
                <c:pt idx="8">
                  <c:v>18625.794716827455</c:v>
                </c:pt>
                <c:pt idx="9">
                  <c:v>20642.54070536793</c:v>
                </c:pt>
                <c:pt idx="10">
                  <c:v>19819.743446737313</c:v>
                </c:pt>
                <c:pt idx="11">
                  <c:v>18104.633781763827</c:v>
                </c:pt>
                <c:pt idx="12">
                  <c:v>19411.722912966252</c:v>
                </c:pt>
                <c:pt idx="13">
                  <c:v>19651.523924830235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07864"/>
        <c:axId val="236108256"/>
      </c:barChart>
      <c:catAx>
        <c:axId val="236107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108256"/>
        <c:crosses val="autoZero"/>
        <c:auto val="1"/>
        <c:lblAlgn val="ctr"/>
        <c:lblOffset val="100"/>
        <c:noMultiLvlLbl val="0"/>
      </c:catAx>
      <c:valAx>
        <c:axId val="236108256"/>
        <c:scaling>
          <c:orientation val="minMax"/>
          <c:min val="1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6107864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4'!$A$5:$P$5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4'!$B$6:$O$6</c:f>
              <c:numCache>
                <c:formatCode>#,##0</c:formatCode>
                <c:ptCount val="14"/>
                <c:pt idx="0">
                  <c:v>29483.059051306875</c:v>
                </c:pt>
                <c:pt idx="1">
                  <c:v>33068.852952694673</c:v>
                </c:pt>
                <c:pt idx="2">
                  <c:v>33306.598352347071</c:v>
                </c:pt>
                <c:pt idx="3">
                  <c:v>32344.615384615383</c:v>
                </c:pt>
                <c:pt idx="4">
                  <c:v>32378.854625550659</c:v>
                </c:pt>
                <c:pt idx="5">
                  <c:v>34248.244620611549</c:v>
                </c:pt>
                <c:pt idx="6">
                  <c:v>33716.799269596973</c:v>
                </c:pt>
                <c:pt idx="7">
                  <c:v>30480.691642651298</c:v>
                </c:pt>
                <c:pt idx="8">
                  <c:v>32954.838709677417</c:v>
                </c:pt>
                <c:pt idx="9">
                  <c:v>31358.320839580207</c:v>
                </c:pt>
                <c:pt idx="10">
                  <c:v>29884.900284900286</c:v>
                </c:pt>
                <c:pt idx="11">
                  <c:v>32420.837589376919</c:v>
                </c:pt>
                <c:pt idx="12">
                  <c:v>30183.271552527491</c:v>
                </c:pt>
                <c:pt idx="13">
                  <c:v>32432.43243243243</c:v>
                </c:pt>
              </c:numCache>
            </c:numRef>
          </c:val>
        </c:ser>
        <c:ser>
          <c:idx val="1"/>
          <c:order val="1"/>
          <c:tx>
            <c:strRef>
              <c:f>'Tabulka a graf č. 4'!$A$10:$P$10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4'!$B$11:$O$11</c:f>
              <c:numCache>
                <c:formatCode>#,##0</c:formatCode>
                <c:ptCount val="14"/>
                <c:pt idx="0">
                  <c:v>31411.423039690224</c:v>
                </c:pt>
                <c:pt idx="1">
                  <c:v>34999.503623548095</c:v>
                </c:pt>
                <c:pt idx="2">
                  <c:v>35398.472406157773</c:v>
                </c:pt>
                <c:pt idx="3">
                  <c:v>34289.230769230766</c:v>
                </c:pt>
                <c:pt idx="4">
                  <c:v>34229.074889867843</c:v>
                </c:pt>
                <c:pt idx="5">
                  <c:v>36644.167610419026</c:v>
                </c:pt>
                <c:pt idx="6">
                  <c:v>34733.324638059217</c:v>
                </c:pt>
                <c:pt idx="7">
                  <c:v>32310.086455331413</c:v>
                </c:pt>
                <c:pt idx="8">
                  <c:v>34867.096774193546</c:v>
                </c:pt>
                <c:pt idx="9">
                  <c:v>33204.197901049476</c:v>
                </c:pt>
                <c:pt idx="10">
                  <c:v>31597.720797720798</c:v>
                </c:pt>
                <c:pt idx="11">
                  <c:v>34366.08784473953</c:v>
                </c:pt>
                <c:pt idx="12">
                  <c:v>31771.210834765683</c:v>
                </c:pt>
                <c:pt idx="13">
                  <c:v>34492.394905984271</c:v>
                </c:pt>
              </c:numCache>
            </c:numRef>
          </c:val>
        </c:ser>
        <c:ser>
          <c:idx val="2"/>
          <c:order val="2"/>
          <c:tx>
            <c:strRef>
              <c:f>'Tabulka a graf č. 4'!$A$15:$P$15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a graf č. 4'!$B$16:$O$16</c:f>
              <c:numCache>
                <c:formatCode>#,##0</c:formatCode>
                <c:ptCount val="14"/>
                <c:pt idx="0">
                  <c:v>33925.266214908035</c:v>
                </c:pt>
                <c:pt idx="1">
                  <c:v>37327.893050557112</c:v>
                </c:pt>
                <c:pt idx="2">
                  <c:v>38176.42105263158</c:v>
                </c:pt>
                <c:pt idx="3">
                  <c:v>35891.451292246522</c:v>
                </c:pt>
                <c:pt idx="4">
                  <c:v>37136.563876651984</c:v>
                </c:pt>
                <c:pt idx="5">
                  <c:v>38843.03510758777</c:v>
                </c:pt>
                <c:pt idx="6">
                  <c:v>37513.460284335466</c:v>
                </c:pt>
                <c:pt idx="7">
                  <c:v>34559.077809798269</c:v>
                </c:pt>
                <c:pt idx="8">
                  <c:v>36967.741935483871</c:v>
                </c:pt>
                <c:pt idx="9">
                  <c:v>35860.869565217392</c:v>
                </c:pt>
                <c:pt idx="10">
                  <c:v>33748.148148148153</c:v>
                </c:pt>
                <c:pt idx="11">
                  <c:v>37115.423901940761</c:v>
                </c:pt>
                <c:pt idx="12">
                  <c:v>33948.104123092213</c:v>
                </c:pt>
                <c:pt idx="13">
                  <c:v>37258.972414068427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173848"/>
        <c:axId val="238174240"/>
      </c:barChart>
      <c:catAx>
        <c:axId val="238173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174240"/>
        <c:crosses val="autoZero"/>
        <c:auto val="1"/>
        <c:lblAlgn val="ctr"/>
        <c:lblOffset val="100"/>
        <c:noMultiLvlLbl val="0"/>
      </c:catAx>
      <c:valAx>
        <c:axId val="238174240"/>
        <c:scaling>
          <c:orientation val="minMax"/>
          <c:max val="39000"/>
          <c:min val="2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8173848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5'!$A$5:$P$5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5'!$B$6:$O$6</c:f>
              <c:numCache>
                <c:formatCode>#,##0</c:formatCode>
                <c:ptCount val="14"/>
                <c:pt idx="0">
                  <c:v>28331.162790697676</c:v>
                </c:pt>
                <c:pt idx="1">
                  <c:v>29237.209459838192</c:v>
                </c:pt>
                <c:pt idx="2">
                  <c:v>28485.965462382363</c:v>
                </c:pt>
                <c:pt idx="3">
                  <c:v>27375</c:v>
                </c:pt>
                <c:pt idx="4">
                  <c:v>27688.047992616521</c:v>
                </c:pt>
                <c:pt idx="5">
                  <c:v>31208.668730650155</c:v>
                </c:pt>
                <c:pt idx="6">
                  <c:v>30407.724145883949</c:v>
                </c:pt>
                <c:pt idx="7">
                  <c:v>27809.290096406661</c:v>
                </c:pt>
                <c:pt idx="8">
                  <c:v>27817.506873974427</c:v>
                </c:pt>
                <c:pt idx="9">
                  <c:v>26861.301369863013</c:v>
                </c:pt>
                <c:pt idx="10">
                  <c:v>27774.757281553397</c:v>
                </c:pt>
                <c:pt idx="11">
                  <c:v>27291.487532244195</c:v>
                </c:pt>
                <c:pt idx="12">
                  <c:v>27500.896243325344</c:v>
                </c:pt>
                <c:pt idx="13">
                  <c:v>27908.894156446459</c:v>
                </c:pt>
              </c:numCache>
            </c:numRef>
          </c:val>
        </c:ser>
        <c:ser>
          <c:idx val="1"/>
          <c:order val="1"/>
          <c:tx>
            <c:strRef>
              <c:f>'Tabulka a graf č. 5'!$A$10:$P$10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5'!$B$11:$O$11</c:f>
              <c:numCache>
                <c:formatCode>#,##0</c:formatCode>
                <c:ptCount val="14"/>
                <c:pt idx="0">
                  <c:v>30184.18604651163</c:v>
                </c:pt>
                <c:pt idx="1">
                  <c:v>30928.603804482915</c:v>
                </c:pt>
                <c:pt idx="2">
                  <c:v>30275.071975695995</c:v>
                </c:pt>
                <c:pt idx="3">
                  <c:v>29403.693931398418</c:v>
                </c:pt>
                <c:pt idx="4">
                  <c:v>29270.222163623181</c:v>
                </c:pt>
                <c:pt idx="5">
                  <c:v>33391.950464396286</c:v>
                </c:pt>
                <c:pt idx="6">
                  <c:v>31340.207700100265</c:v>
                </c:pt>
                <c:pt idx="7">
                  <c:v>29478.352322524101</c:v>
                </c:pt>
                <c:pt idx="8">
                  <c:v>29431.662911062525</c:v>
                </c:pt>
                <c:pt idx="9">
                  <c:v>28442.465753424658</c:v>
                </c:pt>
                <c:pt idx="10">
                  <c:v>29366.637246248898</c:v>
                </c:pt>
                <c:pt idx="11">
                  <c:v>28928.976784178845</c:v>
                </c:pt>
                <c:pt idx="12">
                  <c:v>28947.715994641407</c:v>
                </c:pt>
                <c:pt idx="13">
                  <c:v>29681.541791198597</c:v>
                </c:pt>
              </c:numCache>
            </c:numRef>
          </c:val>
        </c:ser>
        <c:ser>
          <c:idx val="2"/>
          <c:order val="2"/>
          <c:tx>
            <c:strRef>
              <c:f>'Tabulka a graf č. 5'!$A$15:$P$15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a graf č. 5'!$B$16:$O$16</c:f>
              <c:numCache>
                <c:formatCode>#,##0</c:formatCode>
                <c:ptCount val="14"/>
                <c:pt idx="0">
                  <c:v>32599.81395348837</c:v>
                </c:pt>
                <c:pt idx="1">
                  <c:v>33100.273747125364</c:v>
                </c:pt>
                <c:pt idx="2">
                  <c:v>32681.880074812667</c:v>
                </c:pt>
                <c:pt idx="3">
                  <c:v>30939.845758354757</c:v>
                </c:pt>
                <c:pt idx="4">
                  <c:v>31756.495860919356</c:v>
                </c:pt>
                <c:pt idx="5">
                  <c:v>35395.665634674922</c:v>
                </c:pt>
                <c:pt idx="6">
                  <c:v>33866.376335526598</c:v>
                </c:pt>
                <c:pt idx="7">
                  <c:v>31530.236634531113</c:v>
                </c:pt>
                <c:pt idx="8">
                  <c:v>31204.838368808429</c:v>
                </c:pt>
                <c:pt idx="9">
                  <c:v>30718.150684931508</c:v>
                </c:pt>
                <c:pt idx="10">
                  <c:v>31365.225066195941</c:v>
                </c:pt>
                <c:pt idx="11">
                  <c:v>31243.336199484093</c:v>
                </c:pt>
                <c:pt idx="12">
                  <c:v>30931.149644332912</c:v>
                </c:pt>
                <c:pt idx="13">
                  <c:v>32062.248789034318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175416"/>
        <c:axId val="238175808"/>
      </c:barChart>
      <c:catAx>
        <c:axId val="238175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175808"/>
        <c:crosses val="autoZero"/>
        <c:auto val="1"/>
        <c:lblAlgn val="ctr"/>
        <c:lblOffset val="100"/>
        <c:noMultiLvlLbl val="0"/>
      </c:catAx>
      <c:valAx>
        <c:axId val="238175808"/>
        <c:scaling>
          <c:orientation val="minMax"/>
          <c:max val="36000"/>
          <c:min val="2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8175416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6'!$A$5:$P$5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a graf č. 6'!$B$4:$O$4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6'!$B$6:$O$6</c:f>
              <c:numCache>
                <c:formatCode>#,##0</c:formatCode>
                <c:ptCount val="14"/>
                <c:pt idx="0">
                  <c:v>24001.305035498386</c:v>
                </c:pt>
                <c:pt idx="1">
                  <c:v>24479.357629977269</c:v>
                </c:pt>
                <c:pt idx="2">
                  <c:v>24517.510000016282</c:v>
                </c:pt>
                <c:pt idx="3">
                  <c:v>24929.644268774704</c:v>
                </c:pt>
                <c:pt idx="4">
                  <c:v>23683.701746471612</c:v>
                </c:pt>
                <c:pt idx="5">
                  <c:v>24270.626003210273</c:v>
                </c:pt>
                <c:pt idx="6">
                  <c:v>25127.18045284925</c:v>
                </c:pt>
                <c:pt idx="7">
                  <c:v>24445.608628659476</c:v>
                </c:pt>
                <c:pt idx="8">
                  <c:v>24391.024217689413</c:v>
                </c:pt>
                <c:pt idx="9">
                  <c:v>24076.433121019109</c:v>
                </c:pt>
                <c:pt idx="10">
                  <c:v>24375.522850503487</c:v>
                </c:pt>
                <c:pt idx="11">
                  <c:v>24623.739332816134</c:v>
                </c:pt>
                <c:pt idx="12">
                  <c:v>23987.752094583808</c:v>
                </c:pt>
                <c:pt idx="13">
                  <c:v>25116.322208653448</c:v>
                </c:pt>
              </c:numCache>
            </c:numRef>
          </c:val>
        </c:ser>
        <c:ser>
          <c:idx val="1"/>
          <c:order val="1"/>
          <c:tx>
            <c:strRef>
              <c:f>'Tabulka a graf č. 6'!$A$10:$P$10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a graf č. 6'!$B$4:$O$4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6'!$B$11:$O$11</c:f>
              <c:numCache>
                <c:formatCode>#,##0</c:formatCode>
                <c:ptCount val="14"/>
                <c:pt idx="0">
                  <c:v>25571.130345148791</c:v>
                </c:pt>
                <c:pt idx="1">
                  <c:v>25863.365428702433</c:v>
                </c:pt>
                <c:pt idx="2">
                  <c:v>26057.371335914733</c:v>
                </c:pt>
                <c:pt idx="3">
                  <c:v>26745.599999999999</c:v>
                </c:pt>
                <c:pt idx="4">
                  <c:v>25037.056131984275</c:v>
                </c:pt>
                <c:pt idx="5">
                  <c:v>25968.539325842696</c:v>
                </c:pt>
                <c:pt idx="6">
                  <c:v>25920.772462767771</c:v>
                </c:pt>
                <c:pt idx="7">
                  <c:v>25912.788906009246</c:v>
                </c:pt>
                <c:pt idx="8">
                  <c:v>25806.353030947666</c:v>
                </c:pt>
                <c:pt idx="9">
                  <c:v>25493.668943289078</c:v>
                </c:pt>
                <c:pt idx="10">
                  <c:v>25772.579395817196</c:v>
                </c:pt>
                <c:pt idx="11">
                  <c:v>26101.163692785103</c:v>
                </c:pt>
                <c:pt idx="12">
                  <c:v>25249.745638832039</c:v>
                </c:pt>
                <c:pt idx="13">
                  <c:v>26711.598213043548</c:v>
                </c:pt>
              </c:numCache>
            </c:numRef>
          </c:val>
        </c:ser>
        <c:ser>
          <c:idx val="2"/>
          <c:order val="2"/>
          <c:tx>
            <c:strRef>
              <c:f>'Tabulka a graf č. 6'!$A$15:$P$15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a graf č. 6'!$B$16:$O$16</c:f>
              <c:numCache>
                <c:formatCode>#,##0</c:formatCode>
                <c:ptCount val="14"/>
                <c:pt idx="0">
                  <c:v>27617.577315078601</c:v>
                </c:pt>
                <c:pt idx="1">
                  <c:v>27798.713235294119</c:v>
                </c:pt>
                <c:pt idx="2">
                  <c:v>28120.871145627214</c:v>
                </c:pt>
                <c:pt idx="3">
                  <c:v>28385.849056603773</c:v>
                </c:pt>
                <c:pt idx="4">
                  <c:v>27163.75588064703</c:v>
                </c:pt>
                <c:pt idx="5">
                  <c:v>27526.805778491169</c:v>
                </c:pt>
                <c:pt idx="6">
                  <c:v>27995.183270037913</c:v>
                </c:pt>
                <c:pt idx="7">
                  <c:v>27716.48690292758</c:v>
                </c:pt>
                <c:pt idx="8">
                  <c:v>27361.113697603829</c:v>
                </c:pt>
                <c:pt idx="9">
                  <c:v>27533.420305425523</c:v>
                </c:pt>
                <c:pt idx="10">
                  <c:v>27526.568551510456</c:v>
                </c:pt>
                <c:pt idx="11">
                  <c:v>28189.294026377036</c:v>
                </c:pt>
                <c:pt idx="12">
                  <c:v>26979.802516393</c:v>
                </c:pt>
                <c:pt idx="13">
                  <c:v>28854.090986381416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173456"/>
        <c:axId val="238173064"/>
      </c:barChart>
      <c:catAx>
        <c:axId val="238173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173064"/>
        <c:crosses val="autoZero"/>
        <c:auto val="1"/>
        <c:lblAlgn val="ctr"/>
        <c:lblOffset val="100"/>
        <c:noMultiLvlLbl val="0"/>
      </c:catAx>
      <c:valAx>
        <c:axId val="238173064"/>
        <c:scaling>
          <c:orientation val="minMax"/>
          <c:max val="3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81734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7'!$A$5:$P$5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a graf č. 7'!$B$4:$O$4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7'!$B$6:$O$6</c:f>
              <c:numCache>
                <c:formatCode>#,##0</c:formatCode>
                <c:ptCount val="14"/>
                <c:pt idx="0">
                  <c:v>3223.0953870835701</c:v>
                </c:pt>
                <c:pt idx="1">
                  <c:v>3320.7904850414629</c:v>
                </c:pt>
                <c:pt idx="2">
                  <c:v>3229.5751955954797</c:v>
                </c:pt>
                <c:pt idx="3">
                  <c:v>3641.8902873426741</c:v>
                </c:pt>
                <c:pt idx="4">
                  <c:v>3499.2773969123482</c:v>
                </c:pt>
                <c:pt idx="5">
                  <c:v>4167.8627145085802</c:v>
                </c:pt>
                <c:pt idx="6">
                  <c:v>3443.1768151451929</c:v>
                </c:pt>
                <c:pt idx="7">
                  <c:v>3223.0895645028759</c:v>
                </c:pt>
                <c:pt idx="8">
                  <c:v>3289.3034413103433</c:v>
                </c:pt>
                <c:pt idx="9">
                  <c:v>3611.0171539019088</c:v>
                </c:pt>
                <c:pt idx="10">
                  <c:v>3537.4003017891787</c:v>
                </c:pt>
                <c:pt idx="11">
                  <c:v>3068.1681077820231</c:v>
                </c:pt>
                <c:pt idx="12">
                  <c:v>3228.6886614420223</c:v>
                </c:pt>
                <c:pt idx="13">
                  <c:v>3367.5652887053375</c:v>
                </c:pt>
              </c:numCache>
            </c:numRef>
          </c:val>
        </c:ser>
        <c:ser>
          <c:idx val="1"/>
          <c:order val="1"/>
          <c:tx>
            <c:strRef>
              <c:f>'Tabulka a graf č. 7'!$A$9:$P$9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a graf č. 7'!$B$4:$O$4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7'!$B$10:$O$10</c:f>
              <c:numCache>
                <c:formatCode>#,##0</c:formatCode>
                <c:ptCount val="14"/>
                <c:pt idx="0">
                  <c:v>3434.0880873666929</c:v>
                </c:pt>
                <c:pt idx="1">
                  <c:v>3524.7301981916062</c:v>
                </c:pt>
                <c:pt idx="2">
                  <c:v>3433.0714030033923</c:v>
                </c:pt>
                <c:pt idx="3">
                  <c:v>3829.6841605319401</c:v>
                </c:pt>
                <c:pt idx="4">
                  <c:v>3651.4198924302764</c:v>
                </c:pt>
                <c:pt idx="5">
                  <c:v>4376.2870514820588</c:v>
                </c:pt>
                <c:pt idx="6">
                  <c:v>3577.2071957551434</c:v>
                </c:pt>
                <c:pt idx="7">
                  <c:v>3416.5981922760889</c:v>
                </c:pt>
                <c:pt idx="8">
                  <c:v>3465.3732118914318</c:v>
                </c:pt>
                <c:pt idx="9">
                  <c:v>3823.2423290649913</c:v>
                </c:pt>
                <c:pt idx="10">
                  <c:v>3775.8999784436301</c:v>
                </c:pt>
                <c:pt idx="11">
                  <c:v>3252.2823245525842</c:v>
                </c:pt>
                <c:pt idx="12">
                  <c:v>3540.7507095768847</c:v>
                </c:pt>
                <c:pt idx="13">
                  <c:v>3628.6581671017957</c:v>
                </c:pt>
              </c:numCache>
            </c:numRef>
          </c:val>
        </c:ser>
        <c:ser>
          <c:idx val="2"/>
          <c:order val="2"/>
          <c:tx>
            <c:strRef>
              <c:f>'Tabulka a graf č. 7'!$A$13:$P$13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a graf č. 7'!$B$14:$O$14</c:f>
              <c:numCache>
                <c:formatCode>#,##0</c:formatCode>
                <c:ptCount val="14"/>
                <c:pt idx="0">
                  <c:v>3674.4257494133308</c:v>
                </c:pt>
                <c:pt idx="1">
                  <c:v>3790.7499730477807</c:v>
                </c:pt>
                <c:pt idx="2">
                  <c:v>3604.6363636363635</c:v>
                </c:pt>
                <c:pt idx="3">
                  <c:v>4097.8389931132751</c:v>
                </c:pt>
                <c:pt idx="4">
                  <c:v>3845.0557958167306</c:v>
                </c:pt>
                <c:pt idx="5">
                  <c:v>4551.3260530421212</c:v>
                </c:pt>
                <c:pt idx="6">
                  <c:v>3773.4152158567636</c:v>
                </c:pt>
                <c:pt idx="7">
                  <c:v>3587.4281018898932</c:v>
                </c:pt>
                <c:pt idx="8">
                  <c:v>3604.0948493189567</c:v>
                </c:pt>
                <c:pt idx="9">
                  <c:v>4017.4921478618021</c:v>
                </c:pt>
                <c:pt idx="10">
                  <c:v>3977.1502478982538</c:v>
                </c:pt>
                <c:pt idx="11">
                  <c:v>3414.9205710838532</c:v>
                </c:pt>
                <c:pt idx="12">
                  <c:v>3678.4465705048747</c:v>
                </c:pt>
                <c:pt idx="13">
                  <c:v>3828.4741454664318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09040"/>
        <c:axId val="238463392"/>
      </c:barChart>
      <c:catAx>
        <c:axId val="236109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463392"/>
        <c:crosses val="autoZero"/>
        <c:auto val="1"/>
        <c:lblAlgn val="ctr"/>
        <c:lblOffset val="100"/>
        <c:noMultiLvlLbl val="0"/>
      </c:catAx>
      <c:valAx>
        <c:axId val="238463392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61090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8'!$A$5:$P$5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a graf č. 8'!$B$4:$O$4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8'!$B$6:$O$6</c:f>
              <c:numCache>
                <c:formatCode>#,##0</c:formatCode>
                <c:ptCount val="14"/>
                <c:pt idx="0">
                  <c:v>3044.0879797314587</c:v>
                </c:pt>
                <c:pt idx="1">
                  <c:v>3114.7224328500747</c:v>
                </c:pt>
                <c:pt idx="2">
                  <c:v>3033.3678654530727</c:v>
                </c:pt>
                <c:pt idx="3">
                  <c:v>3422.450345904932</c:v>
                </c:pt>
                <c:pt idx="4">
                  <c:v>3279.3206184380456</c:v>
                </c:pt>
                <c:pt idx="5">
                  <c:v>3890.6796116504852</c:v>
                </c:pt>
                <c:pt idx="6">
                  <c:v>3237.1669053111809</c:v>
                </c:pt>
                <c:pt idx="7">
                  <c:v>3047.7855477855478</c:v>
                </c:pt>
                <c:pt idx="8">
                  <c:v>3106.6189066288771</c:v>
                </c:pt>
                <c:pt idx="9">
                  <c:v>3271.5333260369921</c:v>
                </c:pt>
                <c:pt idx="10">
                  <c:v>3303.805113750755</c:v>
                </c:pt>
                <c:pt idx="11">
                  <c:v>2898.0056980056979</c:v>
                </c:pt>
                <c:pt idx="12">
                  <c:v>3047.3316270008022</c:v>
                </c:pt>
                <c:pt idx="13">
                  <c:v>3297.4695834083714</c:v>
                </c:pt>
              </c:numCache>
            </c:numRef>
          </c:val>
        </c:ser>
        <c:ser>
          <c:idx val="1"/>
          <c:order val="1"/>
          <c:tx>
            <c:strRef>
              <c:f>'Tabulka a graf č. 8'!$A$9:$P$9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a graf č. 8'!$B$4:$O$4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8'!$B$10:$O$10</c:f>
              <c:numCache>
                <c:formatCode>#,##0</c:formatCode>
                <c:ptCount val="14"/>
                <c:pt idx="0">
                  <c:v>3243.3623621518027</c:v>
                </c:pt>
                <c:pt idx="1">
                  <c:v>3307.1084713262353</c:v>
                </c:pt>
                <c:pt idx="2">
                  <c:v>3224.5010080207348</c:v>
                </c:pt>
                <c:pt idx="3">
                  <c:v>3598.928810533363</c:v>
                </c:pt>
                <c:pt idx="4">
                  <c:v>3421.8997757614388</c:v>
                </c:pt>
                <c:pt idx="5">
                  <c:v>4085.2427184466019</c:v>
                </c:pt>
                <c:pt idx="6">
                  <c:v>3363.1388394210012</c:v>
                </c:pt>
                <c:pt idx="7">
                  <c:v>3230.7692307692309</c:v>
                </c:pt>
                <c:pt idx="8">
                  <c:v>3272.9099429934395</c:v>
                </c:pt>
                <c:pt idx="9">
                  <c:v>3463.8065010397286</c:v>
                </c:pt>
                <c:pt idx="10">
                  <c:v>3526.5552647473323</c:v>
                </c:pt>
                <c:pt idx="11">
                  <c:v>3071.9088319088319</c:v>
                </c:pt>
                <c:pt idx="12">
                  <c:v>3341.8649959888453</c:v>
                </c:pt>
                <c:pt idx="13">
                  <c:v>3553.1278264257926</c:v>
                </c:pt>
              </c:numCache>
            </c:numRef>
          </c:val>
        </c:ser>
        <c:ser>
          <c:idx val="2"/>
          <c:order val="2"/>
          <c:tx>
            <c:strRef>
              <c:f>'Tabulka a graf č. 8'!$A$13:$P$13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a graf č. 8'!$B$14:$O$14</c:f>
              <c:numCache>
                <c:formatCode>#,##0</c:formatCode>
                <c:ptCount val="14"/>
                <c:pt idx="0">
                  <c:v>3470.3519172995734</c:v>
                </c:pt>
                <c:pt idx="1">
                  <c:v>3557.6240733191403</c:v>
                </c:pt>
                <c:pt idx="2">
                  <c:v>3385.3499223305912</c:v>
                </c:pt>
                <c:pt idx="3">
                  <c:v>3850.9261325596963</c:v>
                </c:pt>
                <c:pt idx="4">
                  <c:v>3603.3641578093939</c:v>
                </c:pt>
                <c:pt idx="5">
                  <c:v>4248.6407766990287</c:v>
                </c:pt>
                <c:pt idx="6">
                  <c:v>3547.6053175698453</c:v>
                </c:pt>
                <c:pt idx="7">
                  <c:v>3392.3076923076924</c:v>
                </c:pt>
                <c:pt idx="8">
                  <c:v>3403.9271231594589</c:v>
                </c:pt>
                <c:pt idx="9">
                  <c:v>3639.7942431870415</c:v>
                </c:pt>
                <c:pt idx="10">
                  <c:v>3714.5158043084357</c:v>
                </c:pt>
                <c:pt idx="11">
                  <c:v>3225.5270655270656</c:v>
                </c:pt>
                <c:pt idx="12">
                  <c:v>3471.8264124995226</c:v>
                </c:pt>
                <c:pt idx="13">
                  <c:v>3748.7846450615739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64176"/>
        <c:axId val="238464568"/>
      </c:barChart>
      <c:catAx>
        <c:axId val="23846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464568"/>
        <c:crosses val="autoZero"/>
        <c:auto val="1"/>
        <c:lblAlgn val="ctr"/>
        <c:lblOffset val="100"/>
        <c:noMultiLvlLbl val="0"/>
      </c:catAx>
      <c:valAx>
        <c:axId val="238464568"/>
        <c:scaling>
          <c:orientation val="minMax"/>
          <c:max val="4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84641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9'!$A$5:$P$5</c:f>
              <c:strCache>
                <c:ptCount val="16"/>
                <c:pt idx="0">
                  <c:v>2015</c:v>
                </c:pt>
              </c:strCache>
            </c:strRef>
          </c:tx>
          <c:invertIfNegative val="0"/>
          <c:cat>
            <c:strRef>
              <c:f>'Tabulka a graf č. 9'!$B$4:$O$4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9'!$B$6:$O$6</c:f>
              <c:numCache>
                <c:formatCode>#,##0</c:formatCode>
                <c:ptCount val="14"/>
                <c:pt idx="0">
                  <c:v>2737.8540772532187</c:v>
                </c:pt>
                <c:pt idx="1">
                  <c:v>2632.571754369922</c:v>
                </c:pt>
                <c:pt idx="2">
                  <c:v>2540.1719440202346</c:v>
                </c:pt>
                <c:pt idx="3">
                  <c:v>2893.0390492359934</c:v>
                </c:pt>
                <c:pt idx="4">
                  <c:v>2754.069037217379</c:v>
                </c:pt>
                <c:pt idx="5">
                  <c:v>3089.745566692367</c:v>
                </c:pt>
                <c:pt idx="6">
                  <c:v>2736.7742389475875</c:v>
                </c:pt>
                <c:pt idx="7">
                  <c:v>2626.8206931190357</c:v>
                </c:pt>
                <c:pt idx="8">
                  <c:v>2658.6105324728605</c:v>
                </c:pt>
                <c:pt idx="9">
                  <c:v>2685.9556114655402</c:v>
                </c:pt>
                <c:pt idx="10">
                  <c:v>2844.5137805512222</c:v>
                </c:pt>
                <c:pt idx="11">
                  <c:v>2480.1690507152143</c:v>
                </c:pt>
                <c:pt idx="12">
                  <c:v>2604.1394620005226</c:v>
                </c:pt>
                <c:pt idx="13">
                  <c:v>3012.4406171054516</c:v>
                </c:pt>
              </c:numCache>
            </c:numRef>
          </c:val>
        </c:ser>
        <c:ser>
          <c:idx val="1"/>
          <c:order val="1"/>
          <c:tx>
            <c:strRef>
              <c:f>'Tabulka a graf č. 9'!$A$9:$P$9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a graf č. 9'!$B$4:$O$4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9'!$B$10:$O$10</c:f>
              <c:numCache>
                <c:formatCode>#,##0</c:formatCode>
                <c:ptCount val="14"/>
                <c:pt idx="0">
                  <c:v>2917.0815450643777</c:v>
                </c:pt>
                <c:pt idx="1">
                  <c:v>2797.3578394586129</c:v>
                </c:pt>
                <c:pt idx="2">
                  <c:v>2700.2287085993889</c:v>
                </c:pt>
                <c:pt idx="3">
                  <c:v>3042.2184493491795</c:v>
                </c:pt>
                <c:pt idx="4">
                  <c:v>2873.8111692703083</c:v>
                </c:pt>
                <c:pt idx="5">
                  <c:v>3244.2559753276792</c:v>
                </c:pt>
                <c:pt idx="6">
                  <c:v>2843.2994072008496</c:v>
                </c:pt>
                <c:pt idx="7">
                  <c:v>2784.5303867403318</c:v>
                </c:pt>
                <c:pt idx="8">
                  <c:v>2800.9205853059575</c:v>
                </c:pt>
                <c:pt idx="9">
                  <c:v>2843.8134603288704</c:v>
                </c:pt>
                <c:pt idx="10">
                  <c:v>3036.2974518980759</c:v>
                </c:pt>
                <c:pt idx="11">
                  <c:v>2628.9986996098828</c:v>
                </c:pt>
                <c:pt idx="12">
                  <c:v>2855.8370331679293</c:v>
                </c:pt>
                <c:pt idx="13">
                  <c:v>3246.0000953303993</c:v>
                </c:pt>
              </c:numCache>
            </c:numRef>
          </c:val>
        </c:ser>
        <c:ser>
          <c:idx val="2"/>
          <c:order val="2"/>
          <c:tx>
            <c:strRef>
              <c:f>'Tabulka a graf č. 9'!$A$13:$P$13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val>
            <c:numRef>
              <c:f>'Tabulka a graf č. 9'!$B$14:$O$14</c:f>
              <c:numCache>
                <c:formatCode>#,##0</c:formatCode>
                <c:ptCount val="14"/>
                <c:pt idx="0">
                  <c:v>3121.236051502146</c:v>
                </c:pt>
                <c:pt idx="1">
                  <c:v>3011.0844047093124</c:v>
                </c:pt>
                <c:pt idx="2">
                  <c:v>2834.8831256854673</c:v>
                </c:pt>
                <c:pt idx="3">
                  <c:v>3255.2348613469157</c:v>
                </c:pt>
                <c:pt idx="4">
                  <c:v>3026.2102464285822</c:v>
                </c:pt>
                <c:pt idx="5">
                  <c:v>3374.0169622205085</c:v>
                </c:pt>
                <c:pt idx="6">
                  <c:v>2999.252953281431</c:v>
                </c:pt>
                <c:pt idx="7">
                  <c:v>2923.756906077348</c:v>
                </c:pt>
                <c:pt idx="8">
                  <c:v>2913.0436572350645</c:v>
                </c:pt>
                <c:pt idx="9">
                  <c:v>2988.3008356545961</c:v>
                </c:pt>
                <c:pt idx="10">
                  <c:v>3198.1279251170049</c:v>
                </c:pt>
                <c:pt idx="11">
                  <c:v>2760.4681404421326</c:v>
                </c:pt>
                <c:pt idx="12">
                  <c:v>2966.8973622355707</c:v>
                </c:pt>
                <c:pt idx="13">
                  <c:v>3424.744593971941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175024"/>
        <c:axId val="238465352"/>
      </c:barChart>
      <c:catAx>
        <c:axId val="238175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465352"/>
        <c:crosses val="autoZero"/>
        <c:auto val="1"/>
        <c:lblAlgn val="ctr"/>
        <c:lblOffset val="100"/>
        <c:noMultiLvlLbl val="0"/>
      </c:catAx>
      <c:valAx>
        <c:axId val="238465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81750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40</xdr:row>
      <xdr:rowOff>0</xdr:rowOff>
    </xdr:from>
    <xdr:to>
      <xdr:col>15</xdr:col>
      <xdr:colOff>485776</xdr:colOff>
      <xdr:row>64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40</xdr:row>
      <xdr:rowOff>0</xdr:rowOff>
    </xdr:from>
    <xdr:to>
      <xdr:col>15</xdr:col>
      <xdr:colOff>504826</xdr:colOff>
      <xdr:row>64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15</xdr:col>
      <xdr:colOff>495300</xdr:colOff>
      <xdr:row>64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40</xdr:row>
      <xdr:rowOff>0</xdr:rowOff>
    </xdr:from>
    <xdr:to>
      <xdr:col>15</xdr:col>
      <xdr:colOff>485775</xdr:colOff>
      <xdr:row>64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15</xdr:col>
      <xdr:colOff>476250</xdr:colOff>
      <xdr:row>64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15</xdr:col>
      <xdr:colOff>495300</xdr:colOff>
      <xdr:row>64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495300</xdr:colOff>
      <xdr:row>57</xdr:row>
      <xdr:rowOff>142875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495300</xdr:colOff>
      <xdr:row>57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7"/>
  <sheetViews>
    <sheetView tabSelected="1" zoomScale="80" zoomScaleNormal="80" workbookViewId="0"/>
  </sheetViews>
  <sheetFormatPr defaultRowHeight="15" x14ac:dyDescent="0.25"/>
  <cols>
    <col min="1" max="1" width="83.85546875" style="9" customWidth="1"/>
    <col min="2" max="2" width="9.140625" customWidth="1"/>
  </cols>
  <sheetData>
    <row r="1" spans="1:1" x14ac:dyDescent="0.25">
      <c r="A1" s="51"/>
    </row>
    <row r="2" spans="1:1" x14ac:dyDescent="0.25">
      <c r="A2" s="51" t="s">
        <v>49</v>
      </c>
    </row>
    <row r="15" spans="1:1" ht="36" x14ac:dyDescent="0.55000000000000004">
      <c r="A15" s="6" t="s">
        <v>24</v>
      </c>
    </row>
    <row r="19" spans="1:1" ht="18.75" x14ac:dyDescent="0.3">
      <c r="A19" s="7" t="s">
        <v>25</v>
      </c>
    </row>
    <row r="21" spans="1:1" ht="18.75" x14ac:dyDescent="0.3">
      <c r="A21" s="7" t="s">
        <v>26</v>
      </c>
    </row>
    <row r="45" spans="1:1" x14ac:dyDescent="0.25">
      <c r="A45" s="8" t="s">
        <v>14</v>
      </c>
    </row>
    <row r="46" spans="1:1" x14ac:dyDescent="0.25">
      <c r="A46" s="9" t="s">
        <v>15</v>
      </c>
    </row>
    <row r="47" spans="1:1" x14ac:dyDescent="0.25">
      <c r="A47" s="9" t="s">
        <v>42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pane xSplit="1" ySplit="4" topLeftCell="B9" activePane="bottomRight" state="frozen"/>
      <selection pane="topRight" activeCell="B1" sqref="B1"/>
      <selection pane="bottomLeft" activeCell="A7" sqref="A7"/>
      <selection pane="bottomRight" activeCell="R5" sqref="R5:S32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35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2" t="s">
        <v>22</v>
      </c>
      <c r="B6" s="13">
        <v>2737.8540772532187</v>
      </c>
      <c r="C6" s="13">
        <v>2632.571754369922</v>
      </c>
      <c r="D6" s="13">
        <v>2540.1719440202346</v>
      </c>
      <c r="E6" s="13">
        <v>2893.0390492359934</v>
      </c>
      <c r="F6" s="13">
        <v>2754.069037217379</v>
      </c>
      <c r="G6" s="13">
        <v>3089.745566692367</v>
      </c>
      <c r="H6" s="13">
        <v>2736.7742389475875</v>
      </c>
      <c r="I6" s="13">
        <v>2626.8206931190357</v>
      </c>
      <c r="J6" s="13">
        <v>2658.6105324728605</v>
      </c>
      <c r="K6" s="13">
        <v>2685.9556114655402</v>
      </c>
      <c r="L6" s="13">
        <v>2844.5137805512222</v>
      </c>
      <c r="M6" s="13">
        <v>2480.1690507152143</v>
      </c>
      <c r="N6" s="13">
        <v>2604.1394620005226</v>
      </c>
      <c r="O6" s="14">
        <v>3012.4406171054516</v>
      </c>
      <c r="P6" s="15">
        <f t="shared" ref="P6:P8" si="0">SUMIF(B6:O6,"&gt;0")/COUNTIF(B6:O6,"&gt;0")</f>
        <v>2735.4911010833248</v>
      </c>
    </row>
    <row r="7" spans="1:16" x14ac:dyDescent="0.25">
      <c r="A7" s="20" t="s">
        <v>18</v>
      </c>
      <c r="B7" s="21">
        <v>58.25</v>
      </c>
      <c r="C7" s="21">
        <v>60.037110000000006</v>
      </c>
      <c r="D7" s="21">
        <v>55.941927999999997</v>
      </c>
      <c r="E7" s="21">
        <v>53.01</v>
      </c>
      <c r="F7" s="21">
        <v>55.118443999999997</v>
      </c>
      <c r="G7" s="22">
        <v>51.88</v>
      </c>
      <c r="H7" s="21">
        <v>63.096180000000004</v>
      </c>
      <c r="I7" s="21">
        <v>59.73</v>
      </c>
      <c r="J7" s="21">
        <v>61.218444000000005</v>
      </c>
      <c r="K7" s="21">
        <v>55.645000000000003</v>
      </c>
      <c r="L7" s="21">
        <v>57.69</v>
      </c>
      <c r="M7" s="21">
        <v>61.52</v>
      </c>
      <c r="N7" s="21">
        <v>61.263999999999996</v>
      </c>
      <c r="O7" s="23">
        <v>50.351199999999999</v>
      </c>
      <c r="P7" s="24">
        <f t="shared" si="0"/>
        <v>57.482307571428564</v>
      </c>
    </row>
    <row r="8" spans="1:16" ht="15.75" thickBot="1" x14ac:dyDescent="0.3">
      <c r="A8" s="25" t="s">
        <v>19</v>
      </c>
      <c r="B8" s="26">
        <v>13290</v>
      </c>
      <c r="C8" s="26">
        <v>13171</v>
      </c>
      <c r="D8" s="26">
        <v>11841.842999999999</v>
      </c>
      <c r="E8" s="26">
        <v>12780</v>
      </c>
      <c r="F8" s="26">
        <v>12650</v>
      </c>
      <c r="G8" s="26">
        <v>13358</v>
      </c>
      <c r="H8" s="26">
        <v>14390</v>
      </c>
      <c r="I8" s="26">
        <v>13075</v>
      </c>
      <c r="J8" s="26">
        <v>13563</v>
      </c>
      <c r="K8" s="26">
        <v>12455</v>
      </c>
      <c r="L8" s="27">
        <v>13675</v>
      </c>
      <c r="M8" s="26">
        <v>12715</v>
      </c>
      <c r="N8" s="26">
        <v>13295</v>
      </c>
      <c r="O8" s="28">
        <v>12640</v>
      </c>
      <c r="P8" s="29">
        <f t="shared" si="0"/>
        <v>13064.20307142857</v>
      </c>
    </row>
    <row r="9" spans="1:16" s="5" customFormat="1" ht="19.5" thickBot="1" x14ac:dyDescent="0.3">
      <c r="A9" s="53" t="s">
        <v>39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s="5" customFormat="1" x14ac:dyDescent="0.25">
      <c r="A10" s="12" t="s">
        <v>22</v>
      </c>
      <c r="B10" s="13">
        <v>2917.0815450643777</v>
      </c>
      <c r="C10" s="13">
        <v>2797.3578394586129</v>
      </c>
      <c r="D10" s="13">
        <v>2700.2287085993889</v>
      </c>
      <c r="E10" s="13">
        <v>3042.2184493491795</v>
      </c>
      <c r="F10" s="13">
        <v>2873.8111692703083</v>
      </c>
      <c r="G10" s="13">
        <v>3244.2559753276792</v>
      </c>
      <c r="H10" s="13">
        <v>2843.2994072008496</v>
      </c>
      <c r="I10" s="13">
        <v>2784.5303867403318</v>
      </c>
      <c r="J10" s="13">
        <v>2800.9205853059575</v>
      </c>
      <c r="K10" s="13">
        <v>2843.8134603288704</v>
      </c>
      <c r="L10" s="13">
        <v>3036.2974518980759</v>
      </c>
      <c r="M10" s="13">
        <v>2628.9986996098828</v>
      </c>
      <c r="N10" s="13">
        <v>2855.8370331679293</v>
      </c>
      <c r="O10" s="14">
        <v>3246.0000953303993</v>
      </c>
      <c r="P10" s="15">
        <f t="shared" ref="P10:P12" si="1">SUMIF(B10:O10,"&gt;0")/COUNTIF(B10:O10,"&gt;0")</f>
        <v>2901.0464861894175</v>
      </c>
    </row>
    <row r="11" spans="1:16" s="5" customFormat="1" x14ac:dyDescent="0.25">
      <c r="A11" s="20" t="s">
        <v>18</v>
      </c>
      <c r="B11" s="21">
        <v>58.25</v>
      </c>
      <c r="C11" s="21">
        <v>59.897949999999994</v>
      </c>
      <c r="D11" s="21">
        <v>55.941927999999997</v>
      </c>
      <c r="E11" s="21">
        <v>53.01</v>
      </c>
      <c r="F11" s="21">
        <v>55.118443999999997</v>
      </c>
      <c r="G11" s="22">
        <v>51.88</v>
      </c>
      <c r="H11" s="21">
        <v>63.095711814822344</v>
      </c>
      <c r="I11" s="21">
        <v>59.73</v>
      </c>
      <c r="J11" s="21">
        <v>61.218444000000005</v>
      </c>
      <c r="K11" s="21">
        <v>55.645000000000003</v>
      </c>
      <c r="L11" s="21">
        <v>57.69</v>
      </c>
      <c r="M11" s="21">
        <v>61.52</v>
      </c>
      <c r="N11" s="21">
        <v>61.263999999999996</v>
      </c>
      <c r="O11" s="23">
        <v>50.351199999999999</v>
      </c>
      <c r="P11" s="24">
        <f t="shared" si="1"/>
        <v>57.472334129630163</v>
      </c>
    </row>
    <row r="12" spans="1:16" s="5" customFormat="1" ht="15.75" thickBot="1" x14ac:dyDescent="0.3">
      <c r="A12" s="25" t="s">
        <v>19</v>
      </c>
      <c r="B12" s="26">
        <v>14160</v>
      </c>
      <c r="C12" s="26">
        <v>13963</v>
      </c>
      <c r="D12" s="26">
        <v>12588</v>
      </c>
      <c r="E12" s="26">
        <v>13439</v>
      </c>
      <c r="F12" s="26">
        <v>13200</v>
      </c>
      <c r="G12" s="26">
        <v>14026</v>
      </c>
      <c r="H12" s="26">
        <v>14950</v>
      </c>
      <c r="I12" s="26">
        <v>13860</v>
      </c>
      <c r="J12" s="26">
        <v>14289</v>
      </c>
      <c r="K12" s="26">
        <v>13187</v>
      </c>
      <c r="L12" s="27">
        <v>14597</v>
      </c>
      <c r="M12" s="26">
        <v>13478</v>
      </c>
      <c r="N12" s="26">
        <v>14580</v>
      </c>
      <c r="O12" s="28">
        <v>13620</v>
      </c>
      <c r="P12" s="29">
        <f t="shared" si="1"/>
        <v>13852.642857142857</v>
      </c>
    </row>
    <row r="13" spans="1:16" s="5" customFormat="1" ht="19.5" thickBot="1" x14ac:dyDescent="0.3">
      <c r="A13" s="53" t="s">
        <v>46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</row>
    <row r="14" spans="1:16" s="5" customFormat="1" x14ac:dyDescent="0.25">
      <c r="A14" s="12" t="s">
        <v>22</v>
      </c>
      <c r="B14" s="13">
        <v>3121.236051502146</v>
      </c>
      <c r="C14" s="13">
        <v>3011.0844047093124</v>
      </c>
      <c r="D14" s="13">
        <v>2834.8831256854673</v>
      </c>
      <c r="E14" s="13">
        <v>3255.2348613469157</v>
      </c>
      <c r="F14" s="13">
        <v>3026.2102464285822</v>
      </c>
      <c r="G14" s="13">
        <v>3374.0169622205085</v>
      </c>
      <c r="H14" s="13">
        <v>2999.252953281431</v>
      </c>
      <c r="I14" s="13">
        <v>2923.756906077348</v>
      </c>
      <c r="J14" s="13">
        <v>2913.0436572350645</v>
      </c>
      <c r="K14" s="13">
        <v>2988.3008356545961</v>
      </c>
      <c r="L14" s="13">
        <v>3198.1279251170049</v>
      </c>
      <c r="M14" s="13">
        <v>2760.4681404421326</v>
      </c>
      <c r="N14" s="13">
        <v>2966.8973622355707</v>
      </c>
      <c r="O14" s="14">
        <v>3424.744593971941</v>
      </c>
      <c r="P14" s="15">
        <f t="shared" ref="P14:P16" si="2">SUMIF(B14:O14,"&gt;0")/COUNTIF(B14:O14,"&gt;0")</f>
        <v>3056.9470018505731</v>
      </c>
    </row>
    <row r="15" spans="1:16" s="5" customFormat="1" x14ac:dyDescent="0.25">
      <c r="A15" s="20" t="s">
        <v>18</v>
      </c>
      <c r="B15" s="21">
        <v>58.25</v>
      </c>
      <c r="C15" s="21">
        <v>60.097949999999997</v>
      </c>
      <c r="D15" s="21">
        <v>55.947279999999992</v>
      </c>
      <c r="E15" s="21">
        <v>53.01</v>
      </c>
      <c r="F15" s="21">
        <v>55.118443999999997</v>
      </c>
      <c r="G15" s="22">
        <v>51.88</v>
      </c>
      <c r="H15" s="21">
        <v>63.095711814822344</v>
      </c>
      <c r="I15" s="21">
        <v>59.73</v>
      </c>
      <c r="J15" s="21">
        <v>61.218444000000005</v>
      </c>
      <c r="K15" s="21">
        <v>55.645000000000003</v>
      </c>
      <c r="L15" s="21">
        <v>57.69</v>
      </c>
      <c r="M15" s="21">
        <v>61.52</v>
      </c>
      <c r="N15" s="21">
        <v>61.263999999999996</v>
      </c>
      <c r="O15" s="23">
        <v>50.351199999999999</v>
      </c>
      <c r="P15" s="24">
        <f t="shared" si="2"/>
        <v>57.487002129630163</v>
      </c>
    </row>
    <row r="16" spans="1:16" s="5" customFormat="1" ht="15.75" thickBot="1" x14ac:dyDescent="0.3">
      <c r="A16" s="25" t="s">
        <v>19</v>
      </c>
      <c r="B16" s="26">
        <v>15151</v>
      </c>
      <c r="C16" s="26">
        <v>15080</v>
      </c>
      <c r="D16" s="26">
        <v>13217</v>
      </c>
      <c r="E16" s="26">
        <v>14380</v>
      </c>
      <c r="F16" s="26">
        <v>13900</v>
      </c>
      <c r="G16" s="26">
        <v>14587</v>
      </c>
      <c r="H16" s="26">
        <v>15770</v>
      </c>
      <c r="I16" s="26">
        <v>14553</v>
      </c>
      <c r="J16" s="26">
        <v>14861</v>
      </c>
      <c r="K16" s="26">
        <v>13857</v>
      </c>
      <c r="L16" s="27">
        <v>15375</v>
      </c>
      <c r="M16" s="26">
        <v>14152</v>
      </c>
      <c r="N16" s="26">
        <v>15147</v>
      </c>
      <c r="O16" s="28">
        <v>14370</v>
      </c>
      <c r="P16" s="29">
        <f t="shared" si="2"/>
        <v>14600</v>
      </c>
    </row>
    <row r="17" spans="1:16" ht="19.5" thickBot="1" x14ac:dyDescent="0.3">
      <c r="A17" s="53" t="s">
        <v>41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1:16" x14ac:dyDescent="0.25">
      <c r="A18" s="12" t="s">
        <v>22</v>
      </c>
      <c r="B18" s="33">
        <f t="shared" ref="B18:O18" si="3">ROUND(B10-B6,0)</f>
        <v>179</v>
      </c>
      <c r="C18" s="33">
        <f t="shared" si="3"/>
        <v>165</v>
      </c>
      <c r="D18" s="33">
        <f t="shared" si="3"/>
        <v>160</v>
      </c>
      <c r="E18" s="33">
        <f t="shared" si="3"/>
        <v>149</v>
      </c>
      <c r="F18" s="33">
        <f t="shared" si="3"/>
        <v>120</v>
      </c>
      <c r="G18" s="33">
        <f t="shared" si="3"/>
        <v>155</v>
      </c>
      <c r="H18" s="33">
        <f t="shared" si="3"/>
        <v>107</v>
      </c>
      <c r="I18" s="33">
        <f t="shared" si="3"/>
        <v>158</v>
      </c>
      <c r="J18" s="33">
        <f t="shared" si="3"/>
        <v>142</v>
      </c>
      <c r="K18" s="33">
        <f t="shared" si="3"/>
        <v>158</v>
      </c>
      <c r="L18" s="33">
        <f t="shared" si="3"/>
        <v>192</v>
      </c>
      <c r="M18" s="33">
        <f t="shared" si="3"/>
        <v>149</v>
      </c>
      <c r="N18" s="33">
        <f t="shared" si="3"/>
        <v>252</v>
      </c>
      <c r="O18" s="34">
        <f t="shared" si="3"/>
        <v>234</v>
      </c>
      <c r="P18" s="15">
        <f t="shared" ref="P18:P20" si="4">AVERAGE(B18:O18)</f>
        <v>165.71428571428572</v>
      </c>
    </row>
    <row r="19" spans="1:16" x14ac:dyDescent="0.25">
      <c r="A19" s="20" t="s">
        <v>18</v>
      </c>
      <c r="B19" s="38">
        <f t="shared" ref="B19:O19" si="5">ROUND(B11-B7,2)</f>
        <v>0</v>
      </c>
      <c r="C19" s="38">
        <f t="shared" si="5"/>
        <v>-0.14000000000000001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0</v>
      </c>
      <c r="M19" s="38">
        <f t="shared" si="5"/>
        <v>0</v>
      </c>
      <c r="N19" s="38">
        <f t="shared" si="5"/>
        <v>0</v>
      </c>
      <c r="O19" s="39">
        <f t="shared" si="5"/>
        <v>0</v>
      </c>
      <c r="P19" s="37">
        <f t="shared" si="4"/>
        <v>-0.01</v>
      </c>
    </row>
    <row r="20" spans="1:16" ht="15.75" thickBot="1" x14ac:dyDescent="0.3">
      <c r="A20" s="25" t="s">
        <v>19</v>
      </c>
      <c r="B20" s="48">
        <f t="shared" ref="B20:O20" si="6">ROUND(B12-B8,0)</f>
        <v>870</v>
      </c>
      <c r="C20" s="48">
        <f t="shared" si="6"/>
        <v>792</v>
      </c>
      <c r="D20" s="48">
        <f t="shared" si="6"/>
        <v>746</v>
      </c>
      <c r="E20" s="48">
        <f t="shared" si="6"/>
        <v>659</v>
      </c>
      <c r="F20" s="48">
        <f t="shared" si="6"/>
        <v>550</v>
      </c>
      <c r="G20" s="48">
        <f t="shared" si="6"/>
        <v>668</v>
      </c>
      <c r="H20" s="48">
        <f t="shared" si="6"/>
        <v>560</v>
      </c>
      <c r="I20" s="48">
        <f t="shared" si="6"/>
        <v>785</v>
      </c>
      <c r="J20" s="48">
        <f t="shared" si="6"/>
        <v>726</v>
      </c>
      <c r="K20" s="48">
        <f t="shared" si="6"/>
        <v>732</v>
      </c>
      <c r="L20" s="48">
        <f t="shared" si="6"/>
        <v>922</v>
      </c>
      <c r="M20" s="48">
        <f t="shared" si="6"/>
        <v>763</v>
      </c>
      <c r="N20" s="48">
        <f t="shared" si="6"/>
        <v>1285</v>
      </c>
      <c r="O20" s="49">
        <f t="shared" si="6"/>
        <v>980</v>
      </c>
      <c r="P20" s="50">
        <f t="shared" si="4"/>
        <v>788.42857142857144</v>
      </c>
    </row>
    <row r="21" spans="1:16" ht="19.5" thickBot="1" x14ac:dyDescent="0.3">
      <c r="A21" s="53" t="s">
        <v>47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/>
    </row>
    <row r="22" spans="1:16" x14ac:dyDescent="0.25">
      <c r="A22" s="12" t="s">
        <v>22</v>
      </c>
      <c r="B22" s="33">
        <f t="shared" ref="B22:O22" si="7">ROUND(B14-B10,0)</f>
        <v>204</v>
      </c>
      <c r="C22" s="33">
        <f t="shared" si="7"/>
        <v>214</v>
      </c>
      <c r="D22" s="33">
        <f t="shared" si="7"/>
        <v>135</v>
      </c>
      <c r="E22" s="33">
        <f t="shared" si="7"/>
        <v>213</v>
      </c>
      <c r="F22" s="33">
        <f t="shared" si="7"/>
        <v>152</v>
      </c>
      <c r="G22" s="33">
        <f t="shared" si="7"/>
        <v>130</v>
      </c>
      <c r="H22" s="33">
        <f t="shared" si="7"/>
        <v>156</v>
      </c>
      <c r="I22" s="33">
        <f t="shared" si="7"/>
        <v>139</v>
      </c>
      <c r="J22" s="33">
        <f t="shared" si="7"/>
        <v>112</v>
      </c>
      <c r="K22" s="33">
        <f t="shared" si="7"/>
        <v>144</v>
      </c>
      <c r="L22" s="33">
        <f t="shared" si="7"/>
        <v>162</v>
      </c>
      <c r="M22" s="33">
        <f t="shared" si="7"/>
        <v>131</v>
      </c>
      <c r="N22" s="33">
        <f t="shared" si="7"/>
        <v>111</v>
      </c>
      <c r="O22" s="34">
        <f t="shared" si="7"/>
        <v>179</v>
      </c>
      <c r="P22" s="15">
        <f t="shared" ref="P22:P24" si="8">AVERAGE(B22:O22)</f>
        <v>155.85714285714286</v>
      </c>
    </row>
    <row r="23" spans="1:16" x14ac:dyDescent="0.25">
      <c r="A23" s="20" t="s">
        <v>18</v>
      </c>
      <c r="B23" s="38">
        <f t="shared" ref="B23:O23" si="9">ROUND(B15-B11,2)</f>
        <v>0</v>
      </c>
      <c r="C23" s="38">
        <f t="shared" si="9"/>
        <v>0.2</v>
      </c>
      <c r="D23" s="38">
        <f t="shared" si="9"/>
        <v>0.01</v>
      </c>
      <c r="E23" s="38">
        <f t="shared" si="9"/>
        <v>0</v>
      </c>
      <c r="F23" s="38">
        <f t="shared" si="9"/>
        <v>0</v>
      </c>
      <c r="G23" s="38">
        <f t="shared" si="9"/>
        <v>0</v>
      </c>
      <c r="H23" s="38">
        <f t="shared" si="9"/>
        <v>0</v>
      </c>
      <c r="I23" s="38">
        <f t="shared" si="9"/>
        <v>0</v>
      </c>
      <c r="J23" s="38">
        <f t="shared" si="9"/>
        <v>0</v>
      </c>
      <c r="K23" s="38">
        <f t="shared" si="9"/>
        <v>0</v>
      </c>
      <c r="L23" s="38">
        <f t="shared" si="9"/>
        <v>0</v>
      </c>
      <c r="M23" s="38">
        <f t="shared" si="9"/>
        <v>0</v>
      </c>
      <c r="N23" s="38">
        <f t="shared" si="9"/>
        <v>0</v>
      </c>
      <c r="O23" s="39">
        <f t="shared" si="9"/>
        <v>0</v>
      </c>
      <c r="P23" s="37">
        <f t="shared" si="8"/>
        <v>1.5000000000000001E-2</v>
      </c>
    </row>
    <row r="24" spans="1:16" ht="15.75" thickBot="1" x14ac:dyDescent="0.3">
      <c r="A24" s="25" t="s">
        <v>19</v>
      </c>
      <c r="B24" s="48">
        <f t="shared" ref="B24:O24" si="10">ROUND(B16-B12,0)</f>
        <v>991</v>
      </c>
      <c r="C24" s="48">
        <f t="shared" si="10"/>
        <v>1117</v>
      </c>
      <c r="D24" s="48">
        <f t="shared" si="10"/>
        <v>629</v>
      </c>
      <c r="E24" s="48">
        <f t="shared" si="10"/>
        <v>941</v>
      </c>
      <c r="F24" s="48">
        <f t="shared" si="10"/>
        <v>700</v>
      </c>
      <c r="G24" s="48">
        <f t="shared" si="10"/>
        <v>561</v>
      </c>
      <c r="H24" s="48">
        <f t="shared" si="10"/>
        <v>820</v>
      </c>
      <c r="I24" s="48">
        <f t="shared" si="10"/>
        <v>693</v>
      </c>
      <c r="J24" s="48">
        <f t="shared" si="10"/>
        <v>572</v>
      </c>
      <c r="K24" s="48">
        <f t="shared" si="10"/>
        <v>670</v>
      </c>
      <c r="L24" s="48">
        <f t="shared" si="10"/>
        <v>778</v>
      </c>
      <c r="M24" s="48">
        <f t="shared" si="10"/>
        <v>674</v>
      </c>
      <c r="N24" s="48">
        <f t="shared" si="10"/>
        <v>567</v>
      </c>
      <c r="O24" s="49">
        <f t="shared" si="10"/>
        <v>750</v>
      </c>
      <c r="P24" s="50">
        <f t="shared" si="8"/>
        <v>747.35714285714289</v>
      </c>
    </row>
    <row r="25" spans="1:16" ht="19.5" thickBot="1" x14ac:dyDescent="0.3">
      <c r="A25" s="53" t="s">
        <v>40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6" x14ac:dyDescent="0.25">
      <c r="A26" s="12" t="s">
        <v>22</v>
      </c>
      <c r="B26" s="44">
        <f t="shared" ref="B26:O26" si="11">ROUND(100*(B10-B6)/B6,2)</f>
        <v>6.55</v>
      </c>
      <c r="C26" s="44">
        <f t="shared" si="11"/>
        <v>6.26</v>
      </c>
      <c r="D26" s="44">
        <f t="shared" si="11"/>
        <v>6.3</v>
      </c>
      <c r="E26" s="44">
        <f t="shared" si="11"/>
        <v>5.16</v>
      </c>
      <c r="F26" s="44">
        <f t="shared" si="11"/>
        <v>4.3499999999999996</v>
      </c>
      <c r="G26" s="44">
        <f t="shared" si="11"/>
        <v>5</v>
      </c>
      <c r="H26" s="44">
        <f t="shared" si="11"/>
        <v>3.89</v>
      </c>
      <c r="I26" s="44">
        <f t="shared" si="11"/>
        <v>6</v>
      </c>
      <c r="J26" s="44">
        <f t="shared" si="11"/>
        <v>5.35</v>
      </c>
      <c r="K26" s="44">
        <f t="shared" si="11"/>
        <v>5.88</v>
      </c>
      <c r="L26" s="44">
        <f t="shared" si="11"/>
        <v>6.74</v>
      </c>
      <c r="M26" s="44">
        <f t="shared" si="11"/>
        <v>6</v>
      </c>
      <c r="N26" s="44">
        <f t="shared" si="11"/>
        <v>9.67</v>
      </c>
      <c r="O26" s="45">
        <f t="shared" si="11"/>
        <v>7.75</v>
      </c>
      <c r="P26" s="41">
        <f t="shared" ref="P26:P28" si="12">AVERAGE(B26:O26)</f>
        <v>6.0642857142857149</v>
      </c>
    </row>
    <row r="27" spans="1:16" x14ac:dyDescent="0.25">
      <c r="A27" s="20" t="s">
        <v>18</v>
      </c>
      <c r="B27" s="38">
        <f t="shared" ref="B27:O27" si="13">ROUND(100*(B11-B7)/B7,2)</f>
        <v>0</v>
      </c>
      <c r="C27" s="38">
        <f t="shared" si="13"/>
        <v>-0.23</v>
      </c>
      <c r="D27" s="38">
        <f t="shared" si="13"/>
        <v>0</v>
      </c>
      <c r="E27" s="38">
        <f t="shared" si="13"/>
        <v>0</v>
      </c>
      <c r="F27" s="38">
        <f t="shared" si="13"/>
        <v>0</v>
      </c>
      <c r="G27" s="38">
        <f t="shared" si="13"/>
        <v>0</v>
      </c>
      <c r="H27" s="38">
        <f t="shared" si="13"/>
        <v>0</v>
      </c>
      <c r="I27" s="38">
        <f t="shared" si="13"/>
        <v>0</v>
      </c>
      <c r="J27" s="38">
        <f t="shared" si="13"/>
        <v>0</v>
      </c>
      <c r="K27" s="38">
        <f t="shared" si="13"/>
        <v>0</v>
      </c>
      <c r="L27" s="38">
        <f t="shared" si="13"/>
        <v>0</v>
      </c>
      <c r="M27" s="38">
        <f t="shared" si="13"/>
        <v>0</v>
      </c>
      <c r="N27" s="38">
        <f t="shared" si="13"/>
        <v>0</v>
      </c>
      <c r="O27" s="39">
        <f t="shared" si="13"/>
        <v>0</v>
      </c>
      <c r="P27" s="37">
        <f t="shared" si="12"/>
        <v>-1.6428571428571428E-2</v>
      </c>
    </row>
    <row r="28" spans="1:16" ht="15.75" thickBot="1" x14ac:dyDescent="0.3">
      <c r="A28" s="25" t="s">
        <v>19</v>
      </c>
      <c r="B28" s="46">
        <f t="shared" ref="B28:O28" si="14">ROUND(100*(B12-B8)/B8,2)</f>
        <v>6.55</v>
      </c>
      <c r="C28" s="46">
        <f t="shared" si="14"/>
        <v>6.01</v>
      </c>
      <c r="D28" s="46">
        <f t="shared" si="14"/>
        <v>6.3</v>
      </c>
      <c r="E28" s="46">
        <f t="shared" si="14"/>
        <v>5.16</v>
      </c>
      <c r="F28" s="46">
        <f t="shared" si="14"/>
        <v>4.3499999999999996</v>
      </c>
      <c r="G28" s="46">
        <f t="shared" si="14"/>
        <v>5</v>
      </c>
      <c r="H28" s="46">
        <f t="shared" si="14"/>
        <v>3.89</v>
      </c>
      <c r="I28" s="46">
        <f t="shared" si="14"/>
        <v>6</v>
      </c>
      <c r="J28" s="46">
        <f t="shared" si="14"/>
        <v>5.35</v>
      </c>
      <c r="K28" s="46">
        <f t="shared" si="14"/>
        <v>5.88</v>
      </c>
      <c r="L28" s="46">
        <f t="shared" si="14"/>
        <v>6.74</v>
      </c>
      <c r="M28" s="46">
        <f t="shared" si="14"/>
        <v>6</v>
      </c>
      <c r="N28" s="46">
        <f t="shared" si="14"/>
        <v>9.67</v>
      </c>
      <c r="O28" s="47">
        <f t="shared" si="14"/>
        <v>7.75</v>
      </c>
      <c r="P28" s="43">
        <f t="shared" si="12"/>
        <v>6.0464285714285717</v>
      </c>
    </row>
    <row r="29" spans="1:16" ht="19.5" thickBot="1" x14ac:dyDescent="0.3">
      <c r="A29" s="53" t="s">
        <v>48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</row>
    <row r="30" spans="1:16" x14ac:dyDescent="0.25">
      <c r="A30" s="12" t="s">
        <v>22</v>
      </c>
      <c r="B30" s="44">
        <f t="shared" ref="B30:O30" si="15">ROUND(100*(B14-B10)/B10,2)</f>
        <v>7</v>
      </c>
      <c r="C30" s="44">
        <f t="shared" si="15"/>
        <v>7.64</v>
      </c>
      <c r="D30" s="44">
        <f t="shared" si="15"/>
        <v>4.99</v>
      </c>
      <c r="E30" s="44">
        <f t="shared" si="15"/>
        <v>7</v>
      </c>
      <c r="F30" s="44">
        <f t="shared" si="15"/>
        <v>5.3</v>
      </c>
      <c r="G30" s="44">
        <f t="shared" si="15"/>
        <v>4</v>
      </c>
      <c r="H30" s="44">
        <f t="shared" si="15"/>
        <v>5.48</v>
      </c>
      <c r="I30" s="44">
        <f t="shared" si="15"/>
        <v>5</v>
      </c>
      <c r="J30" s="44">
        <f t="shared" si="15"/>
        <v>4</v>
      </c>
      <c r="K30" s="44">
        <f t="shared" si="15"/>
        <v>5.08</v>
      </c>
      <c r="L30" s="44">
        <f t="shared" si="15"/>
        <v>5.33</v>
      </c>
      <c r="M30" s="44">
        <f t="shared" si="15"/>
        <v>5</v>
      </c>
      <c r="N30" s="44">
        <f t="shared" si="15"/>
        <v>3.89</v>
      </c>
      <c r="O30" s="45">
        <f t="shared" si="15"/>
        <v>5.51</v>
      </c>
      <c r="P30" s="41">
        <f t="shared" ref="P30:P32" si="16">AVERAGE(B30:O30)</f>
        <v>5.3728571428571437</v>
      </c>
    </row>
    <row r="31" spans="1:16" x14ac:dyDescent="0.25">
      <c r="A31" s="20" t="s">
        <v>18</v>
      </c>
      <c r="B31" s="38">
        <f t="shared" ref="B31:O31" si="17">ROUND(100*(B15-B11)/B11,2)</f>
        <v>0</v>
      </c>
      <c r="C31" s="38">
        <f t="shared" si="17"/>
        <v>0.33</v>
      </c>
      <c r="D31" s="38">
        <f t="shared" si="17"/>
        <v>0.01</v>
      </c>
      <c r="E31" s="38">
        <f t="shared" si="17"/>
        <v>0</v>
      </c>
      <c r="F31" s="38">
        <f t="shared" si="17"/>
        <v>0</v>
      </c>
      <c r="G31" s="38">
        <f t="shared" si="17"/>
        <v>0</v>
      </c>
      <c r="H31" s="38">
        <f t="shared" si="17"/>
        <v>0</v>
      </c>
      <c r="I31" s="38">
        <f t="shared" si="17"/>
        <v>0</v>
      </c>
      <c r="J31" s="38">
        <f t="shared" si="17"/>
        <v>0</v>
      </c>
      <c r="K31" s="38">
        <f t="shared" si="17"/>
        <v>0</v>
      </c>
      <c r="L31" s="38">
        <f t="shared" si="17"/>
        <v>0</v>
      </c>
      <c r="M31" s="38">
        <f t="shared" si="17"/>
        <v>0</v>
      </c>
      <c r="N31" s="38">
        <f t="shared" si="17"/>
        <v>0</v>
      </c>
      <c r="O31" s="39">
        <f t="shared" si="17"/>
        <v>0</v>
      </c>
      <c r="P31" s="37">
        <f t="shared" si="16"/>
        <v>2.4285714285714289E-2</v>
      </c>
    </row>
    <row r="32" spans="1:16" ht="15.75" thickBot="1" x14ac:dyDescent="0.3">
      <c r="A32" s="25" t="s">
        <v>19</v>
      </c>
      <c r="B32" s="46">
        <f t="shared" ref="B32:O32" si="18">ROUND(100*(B16-B12)/B12,2)</f>
        <v>7</v>
      </c>
      <c r="C32" s="46">
        <f t="shared" si="18"/>
        <v>8</v>
      </c>
      <c r="D32" s="46">
        <f t="shared" si="18"/>
        <v>5</v>
      </c>
      <c r="E32" s="46">
        <f t="shared" si="18"/>
        <v>7</v>
      </c>
      <c r="F32" s="46">
        <f t="shared" si="18"/>
        <v>5.3</v>
      </c>
      <c r="G32" s="46">
        <f t="shared" si="18"/>
        <v>4</v>
      </c>
      <c r="H32" s="46">
        <f t="shared" si="18"/>
        <v>5.48</v>
      </c>
      <c r="I32" s="46">
        <f t="shared" si="18"/>
        <v>5</v>
      </c>
      <c r="J32" s="46">
        <f t="shared" si="18"/>
        <v>4</v>
      </c>
      <c r="K32" s="46">
        <f t="shared" si="18"/>
        <v>5.08</v>
      </c>
      <c r="L32" s="46">
        <f t="shared" si="18"/>
        <v>5.33</v>
      </c>
      <c r="M32" s="46">
        <f t="shared" si="18"/>
        <v>5</v>
      </c>
      <c r="N32" s="46">
        <f t="shared" si="18"/>
        <v>3.89</v>
      </c>
      <c r="O32" s="47">
        <f t="shared" si="18"/>
        <v>5.51</v>
      </c>
      <c r="P32" s="43">
        <f t="shared" si="16"/>
        <v>5.3992857142857149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Normal="100" workbookViewId="0">
      <pane xSplit="1" ySplit="4" topLeftCell="B35" activePane="bottomRight" state="frozen"/>
      <selection pane="topRight" activeCell="B1" sqref="B1"/>
      <selection pane="bottomLeft" activeCell="A7" sqref="A7"/>
      <selection pane="bottomRight" activeCell="R39" sqref="R39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27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5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2" t="s">
        <v>21</v>
      </c>
      <c r="B6" s="13">
        <v>19961.984662777741</v>
      </c>
      <c r="C6" s="13">
        <v>20605.752754371468</v>
      </c>
      <c r="D6" s="13">
        <v>20427.668497096107</v>
      </c>
      <c r="E6" s="13">
        <v>21748.96551724138</v>
      </c>
      <c r="F6" s="13">
        <v>21477.098400175324</v>
      </c>
      <c r="G6" s="13">
        <v>20684.815321477428</v>
      </c>
      <c r="H6" s="13">
        <v>22404.093339815263</v>
      </c>
      <c r="I6" s="13">
        <v>20577.431906614787</v>
      </c>
      <c r="J6" s="13">
        <v>20624.495289367431</v>
      </c>
      <c r="K6" s="13">
        <v>21019.697172718745</v>
      </c>
      <c r="L6" s="13">
        <v>19497.397769516727</v>
      </c>
      <c r="M6" s="13">
        <v>19899.686520376177</v>
      </c>
      <c r="N6" s="13">
        <v>22391.519760341052</v>
      </c>
      <c r="O6" s="14">
        <v>22248.162589046391</v>
      </c>
      <c r="P6" s="15">
        <f t="shared" ref="P6:P9" si="0">SUMIF(B6:O6,"&gt;0")/COUNTIF(B6:O6,"&gt;0")</f>
        <v>20969.197821495432</v>
      </c>
    </row>
    <row r="7" spans="1:16" x14ac:dyDescent="0.25">
      <c r="A7" s="16" t="s">
        <v>20</v>
      </c>
      <c r="B7" s="17">
        <v>962</v>
      </c>
      <c r="C7" s="17">
        <v>835</v>
      </c>
      <c r="D7" s="17">
        <v>1150</v>
      </c>
      <c r="E7" s="17">
        <v>887</v>
      </c>
      <c r="F7" s="17">
        <v>1035</v>
      </c>
      <c r="G7" s="17">
        <v>937</v>
      </c>
      <c r="H7" s="17">
        <v>1020</v>
      </c>
      <c r="I7" s="17">
        <v>996.4</v>
      </c>
      <c r="J7" s="17">
        <v>1047</v>
      </c>
      <c r="K7" s="17">
        <v>971</v>
      </c>
      <c r="L7" s="17">
        <v>1025</v>
      </c>
      <c r="M7" s="17">
        <v>982</v>
      </c>
      <c r="N7" s="17">
        <v>1200</v>
      </c>
      <c r="O7" s="18">
        <v>1060</v>
      </c>
      <c r="P7" s="19">
        <f t="shared" si="0"/>
        <v>1007.6714285714286</v>
      </c>
    </row>
    <row r="8" spans="1:16" x14ac:dyDescent="0.25">
      <c r="A8" s="20" t="s">
        <v>16</v>
      </c>
      <c r="B8" s="21">
        <v>15.257</v>
      </c>
      <c r="C8" s="21">
        <v>15.55255</v>
      </c>
      <c r="D8" s="21">
        <v>15.481794999999998</v>
      </c>
      <c r="E8" s="21">
        <v>14.5</v>
      </c>
      <c r="F8" s="21">
        <v>13.689</v>
      </c>
      <c r="G8" s="22">
        <v>14.62</v>
      </c>
      <c r="H8" s="21">
        <v>14.74551971326165</v>
      </c>
      <c r="I8" s="21">
        <v>15.42</v>
      </c>
      <c r="J8" s="21">
        <v>14.86</v>
      </c>
      <c r="K8" s="21">
        <v>14.926</v>
      </c>
      <c r="L8" s="21">
        <v>16.14</v>
      </c>
      <c r="M8" s="21">
        <v>15.95</v>
      </c>
      <c r="N8" s="21">
        <v>13.0185</v>
      </c>
      <c r="O8" s="23">
        <v>14.606150000000001</v>
      </c>
      <c r="P8" s="24">
        <f t="shared" si="0"/>
        <v>14.911893908090116</v>
      </c>
    </row>
    <row r="9" spans="1:16" ht="15.75" thickBot="1" x14ac:dyDescent="0.3">
      <c r="A9" s="25" t="s">
        <v>17</v>
      </c>
      <c r="B9" s="26">
        <v>25380</v>
      </c>
      <c r="C9" s="26">
        <v>26706</v>
      </c>
      <c r="D9" s="26">
        <v>26354.747999999996</v>
      </c>
      <c r="E9" s="26">
        <v>26280</v>
      </c>
      <c r="F9" s="26">
        <v>24500</v>
      </c>
      <c r="G9" s="26">
        <v>25201</v>
      </c>
      <c r="H9" s="26">
        <v>27530</v>
      </c>
      <c r="I9" s="26">
        <v>26442</v>
      </c>
      <c r="J9" s="26">
        <v>25540</v>
      </c>
      <c r="K9" s="26">
        <v>26145</v>
      </c>
      <c r="L9" s="27">
        <v>26224</v>
      </c>
      <c r="M9" s="26">
        <v>26450</v>
      </c>
      <c r="N9" s="26">
        <v>24292</v>
      </c>
      <c r="O9" s="28">
        <v>27080</v>
      </c>
      <c r="P9" s="29">
        <f t="shared" si="0"/>
        <v>26008.910571428572</v>
      </c>
    </row>
    <row r="10" spans="1:16" s="5" customFormat="1" ht="19.5" thickBot="1" x14ac:dyDescent="0.3">
      <c r="A10" s="53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</row>
    <row r="11" spans="1:16" s="5" customFormat="1" x14ac:dyDescent="0.25">
      <c r="A11" s="12" t="s">
        <v>21</v>
      </c>
      <c r="B11" s="13">
        <v>21267.614865307729</v>
      </c>
      <c r="C11" s="13">
        <v>21800.193236714978</v>
      </c>
      <c r="D11" s="13">
        <v>21710.660811617778</v>
      </c>
      <c r="E11" s="13">
        <v>23056.551724137931</v>
      </c>
      <c r="F11" s="13">
        <v>22704.361165899627</v>
      </c>
      <c r="G11" s="13">
        <v>22131.874145006841</v>
      </c>
      <c r="H11" s="13">
        <v>23079.55274671852</v>
      </c>
      <c r="I11" s="13">
        <v>21812.451361867705</v>
      </c>
      <c r="J11" s="13">
        <v>21821.265141318978</v>
      </c>
      <c r="K11" s="13">
        <v>22257.001205949349</v>
      </c>
      <c r="L11" s="13">
        <v>20614.869888475834</v>
      </c>
      <c r="M11" s="13">
        <v>21093.667711598748</v>
      </c>
      <c r="N11" s="13">
        <v>23569.535660790414</v>
      </c>
      <c r="O11" s="14">
        <v>23661.265973579619</v>
      </c>
      <c r="P11" s="15">
        <f t="shared" ref="P11:P14" si="1">SUMIF(B11:O11,"&gt;0")/COUNTIF(B11:O11,"&gt;0")</f>
        <v>22184.347545641715</v>
      </c>
    </row>
    <row r="12" spans="1:16" s="5" customFormat="1" x14ac:dyDescent="0.25">
      <c r="A12" s="16" t="s">
        <v>20</v>
      </c>
      <c r="B12" s="17">
        <v>962</v>
      </c>
      <c r="C12" s="17">
        <v>835</v>
      </c>
      <c r="D12" s="17">
        <v>1155</v>
      </c>
      <c r="E12" s="17">
        <v>927</v>
      </c>
      <c r="F12" s="17">
        <v>1035</v>
      </c>
      <c r="G12" s="17">
        <v>993</v>
      </c>
      <c r="H12" s="17">
        <v>1020</v>
      </c>
      <c r="I12" s="17">
        <v>996.6</v>
      </c>
      <c r="J12" s="17">
        <v>1044</v>
      </c>
      <c r="K12" s="17">
        <v>969</v>
      </c>
      <c r="L12" s="17">
        <v>1025</v>
      </c>
      <c r="M12" s="17">
        <v>982</v>
      </c>
      <c r="N12" s="17">
        <v>1200</v>
      </c>
      <c r="O12" s="18">
        <v>1060</v>
      </c>
      <c r="P12" s="19">
        <f t="shared" si="1"/>
        <v>1014.5428571428572</v>
      </c>
    </row>
    <row r="13" spans="1:16" s="5" customFormat="1" x14ac:dyDescent="0.25">
      <c r="A13" s="20" t="s">
        <v>16</v>
      </c>
      <c r="B13" s="21">
        <v>15.257</v>
      </c>
      <c r="C13" s="21">
        <v>15.524999999999999</v>
      </c>
      <c r="D13" s="21">
        <v>15.481794999999998</v>
      </c>
      <c r="E13" s="21">
        <v>14.5</v>
      </c>
      <c r="F13" s="21">
        <v>13.689</v>
      </c>
      <c r="G13" s="22">
        <v>14.62</v>
      </c>
      <c r="H13" s="21">
        <v>14.74551971326165</v>
      </c>
      <c r="I13" s="21">
        <v>15.42</v>
      </c>
      <c r="J13" s="21">
        <v>14.86</v>
      </c>
      <c r="K13" s="21">
        <v>14.926</v>
      </c>
      <c r="L13" s="21">
        <v>16.14</v>
      </c>
      <c r="M13" s="21">
        <v>15.95</v>
      </c>
      <c r="N13" s="21">
        <v>13.0185</v>
      </c>
      <c r="O13" s="23">
        <v>14.606150000000001</v>
      </c>
      <c r="P13" s="24">
        <f t="shared" si="1"/>
        <v>14.909926050947261</v>
      </c>
    </row>
    <row r="14" spans="1:16" s="5" customFormat="1" ht="15.75" thickBot="1" x14ac:dyDescent="0.3">
      <c r="A14" s="25" t="s">
        <v>17</v>
      </c>
      <c r="B14" s="26">
        <v>27040</v>
      </c>
      <c r="C14" s="26">
        <v>28204</v>
      </c>
      <c r="D14" s="26">
        <v>28010</v>
      </c>
      <c r="E14" s="26">
        <v>27860</v>
      </c>
      <c r="F14" s="26">
        <v>25900</v>
      </c>
      <c r="G14" s="26">
        <v>26964</v>
      </c>
      <c r="H14" s="26">
        <v>28360</v>
      </c>
      <c r="I14" s="26">
        <v>28029</v>
      </c>
      <c r="J14" s="26">
        <v>27022</v>
      </c>
      <c r="K14" s="26">
        <v>27684</v>
      </c>
      <c r="L14" s="27">
        <v>27727</v>
      </c>
      <c r="M14" s="26">
        <v>28037</v>
      </c>
      <c r="N14" s="26">
        <v>25570</v>
      </c>
      <c r="O14" s="28">
        <v>28800</v>
      </c>
      <c r="P14" s="29">
        <f t="shared" si="1"/>
        <v>27514.785714285714</v>
      </c>
    </row>
    <row r="15" spans="1:16" s="5" customFormat="1" ht="19.5" thickBot="1" x14ac:dyDescent="0.3">
      <c r="A15" s="53" t="s">
        <v>46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6" s="5" customFormat="1" x14ac:dyDescent="0.25">
      <c r="A16" s="12" t="s">
        <v>21</v>
      </c>
      <c r="B16" s="13">
        <v>22969.653273907061</v>
      </c>
      <c r="C16" s="13">
        <v>23321.445783132534</v>
      </c>
      <c r="D16" s="13">
        <v>23428.682170542634</v>
      </c>
      <c r="E16" s="13">
        <v>24901.241379310344</v>
      </c>
      <c r="F16" s="13">
        <v>24632.916940609248</v>
      </c>
      <c r="G16" s="13">
        <v>26201.986249045072</v>
      </c>
      <c r="H16" s="13">
        <v>24926.893534273211</v>
      </c>
      <c r="I16" s="13">
        <v>23330.739299610894</v>
      </c>
      <c r="J16" s="13">
        <v>23135.935397039033</v>
      </c>
      <c r="K16" s="13">
        <v>24037.786412970654</v>
      </c>
      <c r="L16" s="13">
        <v>22017.843866171002</v>
      </c>
      <c r="M16" s="13">
        <v>22781.191222570535</v>
      </c>
      <c r="N16" s="13">
        <v>25184.468256711603</v>
      </c>
      <c r="O16" s="14">
        <v>25559.096681877152</v>
      </c>
      <c r="P16" s="15">
        <f t="shared" ref="P16:P19" si="2">SUMIF(B16:O16,"&gt;0")/COUNTIF(B16:O16,"&gt;0")</f>
        <v>24030.705747697928</v>
      </c>
    </row>
    <row r="17" spans="1:16" s="5" customFormat="1" x14ac:dyDescent="0.25">
      <c r="A17" s="16" t="s">
        <v>20</v>
      </c>
      <c r="B17" s="17">
        <v>962</v>
      </c>
      <c r="C17" s="17">
        <v>835</v>
      </c>
      <c r="D17" s="17">
        <v>1140</v>
      </c>
      <c r="E17" s="17">
        <v>927</v>
      </c>
      <c r="F17" s="17">
        <v>1035</v>
      </c>
      <c r="G17" s="17">
        <v>1010</v>
      </c>
      <c r="H17" s="17">
        <v>1020</v>
      </c>
      <c r="I17" s="17">
        <v>998.7</v>
      </c>
      <c r="J17" s="17">
        <v>1035</v>
      </c>
      <c r="K17" s="17">
        <v>968</v>
      </c>
      <c r="L17" s="17">
        <v>1005</v>
      </c>
      <c r="M17" s="17">
        <v>982</v>
      </c>
      <c r="N17" s="17">
        <v>1335</v>
      </c>
      <c r="O17" s="18">
        <v>1040</v>
      </c>
      <c r="P17" s="19">
        <f t="shared" si="2"/>
        <v>1020.907142857143</v>
      </c>
    </row>
    <row r="18" spans="1:16" s="5" customFormat="1" x14ac:dyDescent="0.25">
      <c r="A18" s="20" t="s">
        <v>16</v>
      </c>
      <c r="B18" s="21">
        <v>15.257</v>
      </c>
      <c r="C18" s="21">
        <v>15.562499999999998</v>
      </c>
      <c r="D18" s="21">
        <v>15.48</v>
      </c>
      <c r="E18" s="21">
        <v>14.5</v>
      </c>
      <c r="F18" s="21">
        <v>13.689</v>
      </c>
      <c r="G18" s="22">
        <v>13.09</v>
      </c>
      <c r="H18" s="21">
        <v>14.74551971326165</v>
      </c>
      <c r="I18" s="21">
        <v>15.42</v>
      </c>
      <c r="J18" s="21">
        <v>14.86</v>
      </c>
      <c r="K18" s="21">
        <v>14.926</v>
      </c>
      <c r="L18" s="21">
        <v>16.14</v>
      </c>
      <c r="M18" s="21">
        <v>15.95</v>
      </c>
      <c r="N18" s="21">
        <v>13.0185</v>
      </c>
      <c r="O18" s="23">
        <v>14.606150000000001</v>
      </c>
      <c r="P18" s="24">
        <f t="shared" si="2"/>
        <v>14.803190693804401</v>
      </c>
    </row>
    <row r="19" spans="1:16" s="5" customFormat="1" ht="15.75" thickBot="1" x14ac:dyDescent="0.3">
      <c r="A19" s="25" t="s">
        <v>17</v>
      </c>
      <c r="B19" s="26">
        <v>29204</v>
      </c>
      <c r="C19" s="26">
        <v>30245</v>
      </c>
      <c r="D19" s="26">
        <v>30223</v>
      </c>
      <c r="E19" s="26">
        <v>30089</v>
      </c>
      <c r="F19" s="26">
        <v>28100</v>
      </c>
      <c r="G19" s="26">
        <v>28582</v>
      </c>
      <c r="H19" s="26">
        <v>30630</v>
      </c>
      <c r="I19" s="26">
        <v>29980</v>
      </c>
      <c r="J19" s="26">
        <v>28650</v>
      </c>
      <c r="K19" s="26">
        <v>29899</v>
      </c>
      <c r="L19" s="27">
        <v>29614</v>
      </c>
      <c r="M19" s="26">
        <v>30280</v>
      </c>
      <c r="N19" s="26">
        <v>27322</v>
      </c>
      <c r="O19" s="28">
        <v>31110</v>
      </c>
      <c r="P19" s="29">
        <f t="shared" si="2"/>
        <v>29566.285714285714</v>
      </c>
    </row>
    <row r="20" spans="1:16" ht="19.5" thickBot="1" x14ac:dyDescent="0.3">
      <c r="A20" s="53" t="s">
        <v>41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</row>
    <row r="21" spans="1:16" x14ac:dyDescent="0.25">
      <c r="A21" s="12" t="s">
        <v>21</v>
      </c>
      <c r="B21" s="33">
        <f t="shared" ref="B21:O21" si="3">ROUND(B11-B6,0)</f>
        <v>1306</v>
      </c>
      <c r="C21" s="33">
        <f t="shared" si="3"/>
        <v>1194</v>
      </c>
      <c r="D21" s="33">
        <f t="shared" si="3"/>
        <v>1283</v>
      </c>
      <c r="E21" s="33">
        <f t="shared" si="3"/>
        <v>1308</v>
      </c>
      <c r="F21" s="33">
        <f t="shared" si="3"/>
        <v>1227</v>
      </c>
      <c r="G21" s="33">
        <f t="shared" si="3"/>
        <v>1447</v>
      </c>
      <c r="H21" s="33">
        <f t="shared" si="3"/>
        <v>675</v>
      </c>
      <c r="I21" s="33">
        <f t="shared" si="3"/>
        <v>1235</v>
      </c>
      <c r="J21" s="33">
        <f t="shared" si="3"/>
        <v>1197</v>
      </c>
      <c r="K21" s="33">
        <f t="shared" si="3"/>
        <v>1237</v>
      </c>
      <c r="L21" s="33">
        <f t="shared" si="3"/>
        <v>1117</v>
      </c>
      <c r="M21" s="33">
        <f t="shared" si="3"/>
        <v>1194</v>
      </c>
      <c r="N21" s="33">
        <f t="shared" si="3"/>
        <v>1178</v>
      </c>
      <c r="O21" s="34">
        <f t="shared" si="3"/>
        <v>1413</v>
      </c>
      <c r="P21" s="15">
        <f t="shared" ref="P21:P24" si="4">AVERAGE(B21:O21)</f>
        <v>1215.0714285714287</v>
      </c>
    </row>
    <row r="22" spans="1:16" x14ac:dyDescent="0.25">
      <c r="A22" s="16" t="s">
        <v>20</v>
      </c>
      <c r="B22" s="35">
        <f t="shared" ref="B22:O22" si="5">ROUND(B12-B7,0)</f>
        <v>0</v>
      </c>
      <c r="C22" s="35">
        <f t="shared" si="5"/>
        <v>0</v>
      </c>
      <c r="D22" s="35">
        <f t="shared" si="5"/>
        <v>5</v>
      </c>
      <c r="E22" s="35">
        <f t="shared" si="5"/>
        <v>40</v>
      </c>
      <c r="F22" s="35">
        <f t="shared" si="5"/>
        <v>0</v>
      </c>
      <c r="G22" s="35">
        <f t="shared" si="5"/>
        <v>56</v>
      </c>
      <c r="H22" s="35">
        <f t="shared" si="5"/>
        <v>0</v>
      </c>
      <c r="I22" s="35">
        <f t="shared" si="5"/>
        <v>0</v>
      </c>
      <c r="J22" s="35">
        <f t="shared" si="5"/>
        <v>-3</v>
      </c>
      <c r="K22" s="35">
        <f t="shared" si="5"/>
        <v>-2</v>
      </c>
      <c r="L22" s="35">
        <f t="shared" si="5"/>
        <v>0</v>
      </c>
      <c r="M22" s="35">
        <f t="shared" si="5"/>
        <v>0</v>
      </c>
      <c r="N22" s="35">
        <f t="shared" si="5"/>
        <v>0</v>
      </c>
      <c r="O22" s="36">
        <f t="shared" si="5"/>
        <v>0</v>
      </c>
      <c r="P22" s="19">
        <f t="shared" si="4"/>
        <v>6.8571428571428568</v>
      </c>
    </row>
    <row r="23" spans="1:16" x14ac:dyDescent="0.25">
      <c r="A23" s="20" t="s">
        <v>16</v>
      </c>
      <c r="B23" s="38">
        <f t="shared" ref="B23:O23" si="6">ROUND(B13-B8,2)</f>
        <v>0</v>
      </c>
      <c r="C23" s="38">
        <f t="shared" si="6"/>
        <v>-0.03</v>
      </c>
      <c r="D23" s="38">
        <f t="shared" si="6"/>
        <v>0</v>
      </c>
      <c r="E23" s="38">
        <f t="shared" si="6"/>
        <v>0</v>
      </c>
      <c r="F23" s="38">
        <f t="shared" si="6"/>
        <v>0</v>
      </c>
      <c r="G23" s="38">
        <f t="shared" si="6"/>
        <v>0</v>
      </c>
      <c r="H23" s="38">
        <f t="shared" si="6"/>
        <v>0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0</v>
      </c>
      <c r="O23" s="39">
        <f t="shared" si="6"/>
        <v>0</v>
      </c>
      <c r="P23" s="37">
        <f t="shared" si="4"/>
        <v>-2.142857142857143E-3</v>
      </c>
    </row>
    <row r="24" spans="1:16" ht="15.75" thickBot="1" x14ac:dyDescent="0.3">
      <c r="A24" s="25" t="s">
        <v>17</v>
      </c>
      <c r="B24" s="48">
        <f t="shared" ref="B24:O24" si="7">ROUND(B14-B9,0)</f>
        <v>1660</v>
      </c>
      <c r="C24" s="48">
        <f t="shared" si="7"/>
        <v>1498</v>
      </c>
      <c r="D24" s="48">
        <f t="shared" si="7"/>
        <v>1655</v>
      </c>
      <c r="E24" s="48">
        <f t="shared" si="7"/>
        <v>1580</v>
      </c>
      <c r="F24" s="48">
        <f t="shared" si="7"/>
        <v>1400</v>
      </c>
      <c r="G24" s="48">
        <f t="shared" si="7"/>
        <v>1763</v>
      </c>
      <c r="H24" s="48">
        <f t="shared" si="7"/>
        <v>830</v>
      </c>
      <c r="I24" s="48">
        <f t="shared" si="7"/>
        <v>1587</v>
      </c>
      <c r="J24" s="48">
        <f t="shared" si="7"/>
        <v>1482</v>
      </c>
      <c r="K24" s="48">
        <f t="shared" si="7"/>
        <v>1539</v>
      </c>
      <c r="L24" s="48">
        <f t="shared" si="7"/>
        <v>1503</v>
      </c>
      <c r="M24" s="48">
        <f t="shared" si="7"/>
        <v>1587</v>
      </c>
      <c r="N24" s="48">
        <f t="shared" si="7"/>
        <v>1278</v>
      </c>
      <c r="O24" s="49">
        <f t="shared" si="7"/>
        <v>1720</v>
      </c>
      <c r="P24" s="50">
        <f t="shared" si="4"/>
        <v>1505.8571428571429</v>
      </c>
    </row>
    <row r="25" spans="1:16" ht="19.5" thickBot="1" x14ac:dyDescent="0.3">
      <c r="A25" s="53" t="s">
        <v>47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6" x14ac:dyDescent="0.25">
      <c r="A26" s="12" t="s">
        <v>21</v>
      </c>
      <c r="B26" s="33">
        <f>ROUND(B16-B11,0)</f>
        <v>1702</v>
      </c>
      <c r="C26" s="33">
        <f t="shared" ref="C26:O26" si="8">ROUND(C16-C11,0)</f>
        <v>1521</v>
      </c>
      <c r="D26" s="33">
        <f t="shared" si="8"/>
        <v>1718</v>
      </c>
      <c r="E26" s="33">
        <f t="shared" si="8"/>
        <v>1845</v>
      </c>
      <c r="F26" s="33">
        <f t="shared" si="8"/>
        <v>1929</v>
      </c>
      <c r="G26" s="33">
        <f t="shared" si="8"/>
        <v>4070</v>
      </c>
      <c r="H26" s="33">
        <f t="shared" si="8"/>
        <v>1847</v>
      </c>
      <c r="I26" s="33">
        <f t="shared" si="8"/>
        <v>1518</v>
      </c>
      <c r="J26" s="33">
        <f t="shared" si="8"/>
        <v>1315</v>
      </c>
      <c r="K26" s="33">
        <f t="shared" si="8"/>
        <v>1781</v>
      </c>
      <c r="L26" s="33">
        <f t="shared" si="8"/>
        <v>1403</v>
      </c>
      <c r="M26" s="33">
        <f t="shared" si="8"/>
        <v>1688</v>
      </c>
      <c r="N26" s="33">
        <f t="shared" si="8"/>
        <v>1615</v>
      </c>
      <c r="O26" s="34">
        <f t="shared" si="8"/>
        <v>1898</v>
      </c>
      <c r="P26" s="15">
        <f t="shared" ref="P26:P29" si="9">AVERAGE(B26:O26)</f>
        <v>1846.4285714285713</v>
      </c>
    </row>
    <row r="27" spans="1:16" x14ac:dyDescent="0.25">
      <c r="A27" s="16" t="s">
        <v>20</v>
      </c>
      <c r="B27" s="35">
        <f t="shared" ref="B27:O27" si="10">ROUND(B17-B12,0)</f>
        <v>0</v>
      </c>
      <c r="C27" s="35">
        <f>ROUND(C17-C12,0)</f>
        <v>0</v>
      </c>
      <c r="D27" s="35">
        <f t="shared" si="10"/>
        <v>-15</v>
      </c>
      <c r="E27" s="35">
        <f t="shared" si="10"/>
        <v>0</v>
      </c>
      <c r="F27" s="35">
        <f t="shared" si="10"/>
        <v>0</v>
      </c>
      <c r="G27" s="35">
        <f t="shared" si="10"/>
        <v>17</v>
      </c>
      <c r="H27" s="35">
        <f t="shared" si="10"/>
        <v>0</v>
      </c>
      <c r="I27" s="35">
        <f t="shared" si="10"/>
        <v>2</v>
      </c>
      <c r="J27" s="35">
        <f t="shared" si="10"/>
        <v>-9</v>
      </c>
      <c r="K27" s="35">
        <f t="shared" si="10"/>
        <v>-1</v>
      </c>
      <c r="L27" s="35">
        <f t="shared" si="10"/>
        <v>-20</v>
      </c>
      <c r="M27" s="35">
        <f t="shared" si="10"/>
        <v>0</v>
      </c>
      <c r="N27" s="35">
        <f t="shared" si="10"/>
        <v>135</v>
      </c>
      <c r="O27" s="36">
        <f t="shared" si="10"/>
        <v>-20</v>
      </c>
      <c r="P27" s="19">
        <f t="shared" si="9"/>
        <v>6.3571428571428568</v>
      </c>
    </row>
    <row r="28" spans="1:16" x14ac:dyDescent="0.25">
      <c r="A28" s="20" t="s">
        <v>16</v>
      </c>
      <c r="B28" s="38">
        <f>ROUND(B18-B13,2)</f>
        <v>0</v>
      </c>
      <c r="C28" s="38">
        <f t="shared" ref="C28:O28" si="11">ROUND(C18-C13,2)</f>
        <v>0.04</v>
      </c>
      <c r="D28" s="38">
        <f t="shared" si="11"/>
        <v>0</v>
      </c>
      <c r="E28" s="38">
        <f t="shared" si="11"/>
        <v>0</v>
      </c>
      <c r="F28" s="38">
        <f t="shared" si="11"/>
        <v>0</v>
      </c>
      <c r="G28" s="38">
        <f t="shared" si="11"/>
        <v>-1.53</v>
      </c>
      <c r="H28" s="38">
        <f t="shared" si="11"/>
        <v>0</v>
      </c>
      <c r="I28" s="38">
        <f t="shared" si="11"/>
        <v>0</v>
      </c>
      <c r="J28" s="38">
        <f t="shared" si="11"/>
        <v>0</v>
      </c>
      <c r="K28" s="38">
        <f t="shared" si="11"/>
        <v>0</v>
      </c>
      <c r="L28" s="38">
        <f t="shared" si="11"/>
        <v>0</v>
      </c>
      <c r="M28" s="38">
        <f t="shared" si="11"/>
        <v>0</v>
      </c>
      <c r="N28" s="38">
        <f t="shared" si="11"/>
        <v>0</v>
      </c>
      <c r="O28" s="39">
        <f t="shared" si="11"/>
        <v>0</v>
      </c>
      <c r="P28" s="37">
        <f t="shared" si="9"/>
        <v>-0.10642857142857143</v>
      </c>
    </row>
    <row r="29" spans="1:16" ht="15.75" thickBot="1" x14ac:dyDescent="0.3">
      <c r="A29" s="25" t="s">
        <v>17</v>
      </c>
      <c r="B29" s="48">
        <f t="shared" ref="B29:O29" si="12">ROUND(B19-B14,0)</f>
        <v>2164</v>
      </c>
      <c r="C29" s="48">
        <f t="shared" si="12"/>
        <v>2041</v>
      </c>
      <c r="D29" s="48">
        <f t="shared" si="12"/>
        <v>2213</v>
      </c>
      <c r="E29" s="48">
        <f t="shared" si="12"/>
        <v>2229</v>
      </c>
      <c r="F29" s="48">
        <f t="shared" si="12"/>
        <v>2200</v>
      </c>
      <c r="G29" s="48">
        <f t="shared" si="12"/>
        <v>1618</v>
      </c>
      <c r="H29" s="48">
        <f t="shared" si="12"/>
        <v>2270</v>
      </c>
      <c r="I29" s="48">
        <f t="shared" si="12"/>
        <v>1951</v>
      </c>
      <c r="J29" s="48">
        <f t="shared" si="12"/>
        <v>1628</v>
      </c>
      <c r="K29" s="48">
        <f t="shared" si="12"/>
        <v>2215</v>
      </c>
      <c r="L29" s="48">
        <f t="shared" si="12"/>
        <v>1887</v>
      </c>
      <c r="M29" s="48">
        <f t="shared" si="12"/>
        <v>2243</v>
      </c>
      <c r="N29" s="48">
        <f t="shared" si="12"/>
        <v>1752</v>
      </c>
      <c r="O29" s="49">
        <f t="shared" si="12"/>
        <v>2310</v>
      </c>
      <c r="P29" s="50">
        <f t="shared" si="9"/>
        <v>2051.5</v>
      </c>
    </row>
    <row r="30" spans="1:16" ht="19.5" thickBot="1" x14ac:dyDescent="0.3">
      <c r="A30" s="53" t="s">
        <v>40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6" x14ac:dyDescent="0.25">
      <c r="A31" s="12" t="s">
        <v>21</v>
      </c>
      <c r="B31" s="44">
        <f t="shared" ref="B31:O31" si="13">ROUND(100*(B11-B6)/B6,2)</f>
        <v>6.54</v>
      </c>
      <c r="C31" s="44">
        <f t="shared" si="13"/>
        <v>5.8</v>
      </c>
      <c r="D31" s="44">
        <f t="shared" si="13"/>
        <v>6.28</v>
      </c>
      <c r="E31" s="44">
        <f t="shared" si="13"/>
        <v>6.01</v>
      </c>
      <c r="F31" s="44">
        <f t="shared" si="13"/>
        <v>5.71</v>
      </c>
      <c r="G31" s="44">
        <f t="shared" si="13"/>
        <v>7</v>
      </c>
      <c r="H31" s="44">
        <f t="shared" si="13"/>
        <v>3.01</v>
      </c>
      <c r="I31" s="44">
        <f t="shared" si="13"/>
        <v>6</v>
      </c>
      <c r="J31" s="44">
        <f t="shared" si="13"/>
        <v>5.8</v>
      </c>
      <c r="K31" s="44">
        <f t="shared" si="13"/>
        <v>5.89</v>
      </c>
      <c r="L31" s="44">
        <f t="shared" si="13"/>
        <v>5.73</v>
      </c>
      <c r="M31" s="44">
        <f t="shared" si="13"/>
        <v>6</v>
      </c>
      <c r="N31" s="44">
        <f t="shared" si="13"/>
        <v>5.26</v>
      </c>
      <c r="O31" s="45">
        <f t="shared" si="13"/>
        <v>6.35</v>
      </c>
      <c r="P31" s="41">
        <f t="shared" ref="P31:P34" si="14">AVERAGE(B31:O31)</f>
        <v>5.8128571428571423</v>
      </c>
    </row>
    <row r="32" spans="1:16" x14ac:dyDescent="0.25">
      <c r="A32" s="16" t="s">
        <v>20</v>
      </c>
      <c r="B32" s="38">
        <f t="shared" ref="B32:O32" si="15">ROUND(100*(B12-B7)/B7,2)</f>
        <v>0</v>
      </c>
      <c r="C32" s="38">
        <f t="shared" si="15"/>
        <v>0</v>
      </c>
      <c r="D32" s="38">
        <f t="shared" si="15"/>
        <v>0.43</v>
      </c>
      <c r="E32" s="38">
        <f t="shared" si="15"/>
        <v>4.51</v>
      </c>
      <c r="F32" s="38">
        <f t="shared" si="15"/>
        <v>0</v>
      </c>
      <c r="G32" s="38">
        <f t="shared" si="15"/>
        <v>5.98</v>
      </c>
      <c r="H32" s="38">
        <f t="shared" si="15"/>
        <v>0</v>
      </c>
      <c r="I32" s="38">
        <f t="shared" si="15"/>
        <v>0.02</v>
      </c>
      <c r="J32" s="38">
        <f t="shared" si="15"/>
        <v>-0.28999999999999998</v>
      </c>
      <c r="K32" s="38">
        <f t="shared" si="15"/>
        <v>-0.21</v>
      </c>
      <c r="L32" s="38">
        <f t="shared" si="15"/>
        <v>0</v>
      </c>
      <c r="M32" s="38">
        <f t="shared" si="15"/>
        <v>0</v>
      </c>
      <c r="N32" s="38">
        <f t="shared" si="15"/>
        <v>0</v>
      </c>
      <c r="O32" s="39">
        <f t="shared" si="15"/>
        <v>0</v>
      </c>
      <c r="P32" s="42">
        <f t="shared" si="14"/>
        <v>0.74571428571428566</v>
      </c>
    </row>
    <row r="33" spans="1:16" x14ac:dyDescent="0.25">
      <c r="A33" s="20" t="s">
        <v>16</v>
      </c>
      <c r="B33" s="38">
        <f t="shared" ref="B33:O33" si="16">ROUND(100*(B13-B8)/B8,2)</f>
        <v>0</v>
      </c>
      <c r="C33" s="38">
        <f t="shared" si="16"/>
        <v>-0.18</v>
      </c>
      <c r="D33" s="38">
        <f t="shared" si="16"/>
        <v>0</v>
      </c>
      <c r="E33" s="38">
        <f t="shared" si="16"/>
        <v>0</v>
      </c>
      <c r="F33" s="38">
        <f t="shared" si="16"/>
        <v>0</v>
      </c>
      <c r="G33" s="38">
        <f t="shared" si="16"/>
        <v>0</v>
      </c>
      <c r="H33" s="38">
        <f t="shared" si="16"/>
        <v>0</v>
      </c>
      <c r="I33" s="38">
        <f t="shared" si="16"/>
        <v>0</v>
      </c>
      <c r="J33" s="38">
        <f t="shared" si="16"/>
        <v>0</v>
      </c>
      <c r="K33" s="38">
        <f t="shared" si="16"/>
        <v>0</v>
      </c>
      <c r="L33" s="38">
        <f t="shared" si="16"/>
        <v>0</v>
      </c>
      <c r="M33" s="38">
        <f t="shared" si="16"/>
        <v>0</v>
      </c>
      <c r="N33" s="38">
        <f t="shared" si="16"/>
        <v>0</v>
      </c>
      <c r="O33" s="39">
        <f t="shared" si="16"/>
        <v>0</v>
      </c>
      <c r="P33" s="37">
        <f t="shared" si="14"/>
        <v>-1.2857142857142857E-2</v>
      </c>
    </row>
    <row r="34" spans="1:16" ht="15.75" thickBot="1" x14ac:dyDescent="0.3">
      <c r="A34" s="25" t="s">
        <v>17</v>
      </c>
      <c r="B34" s="46">
        <f t="shared" ref="B34:O34" si="17">ROUND(100*(B14-B9)/B9,2)</f>
        <v>6.54</v>
      </c>
      <c r="C34" s="46">
        <f t="shared" si="17"/>
        <v>5.61</v>
      </c>
      <c r="D34" s="46">
        <f t="shared" si="17"/>
        <v>6.28</v>
      </c>
      <c r="E34" s="46">
        <f t="shared" si="17"/>
        <v>6.01</v>
      </c>
      <c r="F34" s="46">
        <f t="shared" si="17"/>
        <v>5.71</v>
      </c>
      <c r="G34" s="46">
        <f t="shared" si="17"/>
        <v>7</v>
      </c>
      <c r="H34" s="46">
        <f t="shared" si="17"/>
        <v>3.01</v>
      </c>
      <c r="I34" s="46">
        <f t="shared" si="17"/>
        <v>6</v>
      </c>
      <c r="J34" s="46">
        <f t="shared" si="17"/>
        <v>5.8</v>
      </c>
      <c r="K34" s="46">
        <f t="shared" si="17"/>
        <v>5.89</v>
      </c>
      <c r="L34" s="46">
        <f t="shared" si="17"/>
        <v>5.73</v>
      </c>
      <c r="M34" s="46">
        <f t="shared" si="17"/>
        <v>6</v>
      </c>
      <c r="N34" s="46">
        <f t="shared" si="17"/>
        <v>5.26</v>
      </c>
      <c r="O34" s="47">
        <f t="shared" si="17"/>
        <v>6.35</v>
      </c>
      <c r="P34" s="43">
        <f t="shared" si="14"/>
        <v>5.7992857142857144</v>
      </c>
    </row>
    <row r="35" spans="1:16" ht="19.5" thickBot="1" x14ac:dyDescent="0.3">
      <c r="A35" s="53" t="s">
        <v>48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1:16" x14ac:dyDescent="0.25">
      <c r="A36" s="12" t="s">
        <v>21</v>
      </c>
      <c r="B36" s="44">
        <f t="shared" ref="B36:O36" si="18">ROUND(100*(B16-B11)/B11,2)</f>
        <v>8</v>
      </c>
      <c r="C36" s="44">
        <f t="shared" si="18"/>
        <v>6.98</v>
      </c>
      <c r="D36" s="44">
        <f t="shared" si="18"/>
        <v>7.91</v>
      </c>
      <c r="E36" s="44">
        <f t="shared" si="18"/>
        <v>8</v>
      </c>
      <c r="F36" s="44">
        <f t="shared" si="18"/>
        <v>8.49</v>
      </c>
      <c r="G36" s="44">
        <f t="shared" si="18"/>
        <v>18.39</v>
      </c>
      <c r="H36" s="44">
        <f t="shared" si="18"/>
        <v>8</v>
      </c>
      <c r="I36" s="44">
        <f t="shared" si="18"/>
        <v>6.96</v>
      </c>
      <c r="J36" s="44">
        <f t="shared" si="18"/>
        <v>6.02</v>
      </c>
      <c r="K36" s="44">
        <f t="shared" si="18"/>
        <v>8</v>
      </c>
      <c r="L36" s="44">
        <f t="shared" si="18"/>
        <v>6.81</v>
      </c>
      <c r="M36" s="44">
        <f t="shared" si="18"/>
        <v>8</v>
      </c>
      <c r="N36" s="44">
        <f t="shared" si="18"/>
        <v>6.85</v>
      </c>
      <c r="O36" s="45">
        <f t="shared" si="18"/>
        <v>8.02</v>
      </c>
      <c r="P36" s="41">
        <f t="shared" ref="P36:P39" si="19">AVERAGE(B36:O36)</f>
        <v>8.3164285714285704</v>
      </c>
    </row>
    <row r="37" spans="1:16" x14ac:dyDescent="0.25">
      <c r="A37" s="16" t="s">
        <v>20</v>
      </c>
      <c r="B37" s="38">
        <f t="shared" ref="B37:O37" si="20">ROUND(100*(B17-B12)/B12,2)</f>
        <v>0</v>
      </c>
      <c r="C37" s="38">
        <f t="shared" si="20"/>
        <v>0</v>
      </c>
      <c r="D37" s="38">
        <f t="shared" si="20"/>
        <v>-1.3</v>
      </c>
      <c r="E37" s="38">
        <f t="shared" si="20"/>
        <v>0</v>
      </c>
      <c r="F37" s="38">
        <f>ROUND(100*(F17-F12)/F12,2)</f>
        <v>0</v>
      </c>
      <c r="G37" s="38">
        <f t="shared" si="20"/>
        <v>1.71</v>
      </c>
      <c r="H37" s="38">
        <f t="shared" si="20"/>
        <v>0</v>
      </c>
      <c r="I37" s="38">
        <f t="shared" si="20"/>
        <v>0.21</v>
      </c>
      <c r="J37" s="38">
        <f t="shared" si="20"/>
        <v>-0.86</v>
      </c>
      <c r="K37" s="38">
        <f t="shared" si="20"/>
        <v>-0.1</v>
      </c>
      <c r="L37" s="38">
        <f t="shared" si="20"/>
        <v>-1.95</v>
      </c>
      <c r="M37" s="38">
        <f t="shared" si="20"/>
        <v>0</v>
      </c>
      <c r="N37" s="38">
        <f t="shared" si="20"/>
        <v>11.25</v>
      </c>
      <c r="O37" s="39">
        <f t="shared" si="20"/>
        <v>-1.89</v>
      </c>
      <c r="P37" s="42">
        <f t="shared" si="19"/>
        <v>0.50500000000000012</v>
      </c>
    </row>
    <row r="38" spans="1:16" x14ac:dyDescent="0.25">
      <c r="A38" s="20" t="s">
        <v>16</v>
      </c>
      <c r="B38" s="38">
        <f t="shared" ref="B38:O38" si="21">ROUND(100*(B18-B13)/B13,2)</f>
        <v>0</v>
      </c>
      <c r="C38" s="38">
        <f t="shared" si="21"/>
        <v>0.24</v>
      </c>
      <c r="D38" s="38">
        <f t="shared" si="21"/>
        <v>-0.01</v>
      </c>
      <c r="E38" s="38">
        <f t="shared" si="21"/>
        <v>0</v>
      </c>
      <c r="F38" s="38">
        <f t="shared" si="21"/>
        <v>0</v>
      </c>
      <c r="G38" s="38">
        <f t="shared" si="21"/>
        <v>-10.47</v>
      </c>
      <c r="H38" s="38">
        <f t="shared" si="21"/>
        <v>0</v>
      </c>
      <c r="I38" s="38">
        <f t="shared" si="21"/>
        <v>0</v>
      </c>
      <c r="J38" s="38">
        <f t="shared" si="21"/>
        <v>0</v>
      </c>
      <c r="K38" s="38">
        <f t="shared" si="21"/>
        <v>0</v>
      </c>
      <c r="L38" s="38">
        <f t="shared" si="21"/>
        <v>0</v>
      </c>
      <c r="M38" s="38">
        <f t="shared" si="21"/>
        <v>0</v>
      </c>
      <c r="N38" s="38">
        <f t="shared" si="21"/>
        <v>0</v>
      </c>
      <c r="O38" s="39">
        <f t="shared" si="21"/>
        <v>0</v>
      </c>
      <c r="P38" s="37">
        <f t="shared" si="19"/>
        <v>-0.73142857142857143</v>
      </c>
    </row>
    <row r="39" spans="1:16" ht="15.75" thickBot="1" x14ac:dyDescent="0.3">
      <c r="A39" s="25" t="s">
        <v>17</v>
      </c>
      <c r="B39" s="46">
        <f t="shared" ref="B39:O39" si="22">ROUND(100*(B19-B14)/B14,2)</f>
        <v>8</v>
      </c>
      <c r="C39" s="46">
        <f t="shared" si="22"/>
        <v>7.24</v>
      </c>
      <c r="D39" s="46">
        <f t="shared" si="22"/>
        <v>7.9</v>
      </c>
      <c r="E39" s="46">
        <f t="shared" si="22"/>
        <v>8</v>
      </c>
      <c r="F39" s="46">
        <f t="shared" si="22"/>
        <v>8.49</v>
      </c>
      <c r="G39" s="46">
        <f t="shared" si="22"/>
        <v>6</v>
      </c>
      <c r="H39" s="46">
        <f t="shared" si="22"/>
        <v>8</v>
      </c>
      <c r="I39" s="46">
        <f t="shared" si="22"/>
        <v>6.96</v>
      </c>
      <c r="J39" s="46">
        <f t="shared" si="22"/>
        <v>6.02</v>
      </c>
      <c r="K39" s="46">
        <f t="shared" si="22"/>
        <v>8</v>
      </c>
      <c r="L39" s="46">
        <f t="shared" si="22"/>
        <v>6.81</v>
      </c>
      <c r="M39" s="46">
        <f t="shared" si="22"/>
        <v>8</v>
      </c>
      <c r="N39" s="46">
        <f t="shared" si="22"/>
        <v>6.85</v>
      </c>
      <c r="O39" s="47">
        <f t="shared" si="22"/>
        <v>8.02</v>
      </c>
      <c r="P39" s="43">
        <f t="shared" si="19"/>
        <v>7.4492857142857138</v>
      </c>
    </row>
  </sheetData>
  <mergeCells count="9">
    <mergeCell ref="A35:P35"/>
    <mergeCell ref="B1:P1"/>
    <mergeCell ref="A10:P10"/>
    <mergeCell ref="B2:O2"/>
    <mergeCell ref="A20:P20"/>
    <mergeCell ref="A30:P30"/>
    <mergeCell ref="A5:P5"/>
    <mergeCell ref="A15:P15"/>
    <mergeCell ref="A25:P2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23:O24 B28:O2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Normal="100" workbookViewId="0">
      <pane xSplit="1" ySplit="4" topLeftCell="B15" activePane="bottomRight" state="frozen"/>
      <selection pane="topRight" activeCell="B1" sqref="B1"/>
      <selection pane="bottomLeft" activeCell="A7" sqref="A7"/>
      <selection pane="bottomRight" activeCell="R5" sqref="R5:R40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28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2" t="s">
        <v>21</v>
      </c>
      <c r="B6" s="13">
        <v>18820.912124582872</v>
      </c>
      <c r="C6" s="13">
        <v>18667.03945758921</v>
      </c>
      <c r="D6" s="13">
        <v>18860.056872924244</v>
      </c>
      <c r="E6" s="13">
        <v>18849.970113568441</v>
      </c>
      <c r="F6" s="13">
        <v>17606.89902982393</v>
      </c>
      <c r="G6" s="13">
        <v>19200.761904761905</v>
      </c>
      <c r="H6" s="13">
        <v>20821.56123543749</v>
      </c>
      <c r="I6" s="13">
        <v>18954.83870967742</v>
      </c>
      <c r="J6" s="13">
        <v>18254.056071450039</v>
      </c>
      <c r="K6" s="13">
        <v>19985.985475856796</v>
      </c>
      <c r="L6" s="13">
        <v>18854.883163570998</v>
      </c>
      <c r="M6" s="13">
        <v>17009.646302250803</v>
      </c>
      <c r="N6" s="13">
        <v>19835.601524224283</v>
      </c>
      <c r="O6" s="14">
        <v>18844.378464892943</v>
      </c>
      <c r="P6" s="15">
        <f t="shared" ref="P6:P9" si="0">SUMIF(B6:O6,"&gt;0")/COUNTIF(B6:O6,"&gt;0")</f>
        <v>18897.613603615104</v>
      </c>
    </row>
    <row r="7" spans="1:16" x14ac:dyDescent="0.25">
      <c r="A7" s="16" t="s">
        <v>20</v>
      </c>
      <c r="B7" s="17">
        <v>962</v>
      </c>
      <c r="C7" s="17">
        <v>835</v>
      </c>
      <c r="D7" s="17">
        <v>1150</v>
      </c>
      <c r="E7" s="17">
        <v>887</v>
      </c>
      <c r="F7" s="17">
        <v>1035</v>
      </c>
      <c r="G7" s="17">
        <v>931</v>
      </c>
      <c r="H7" s="17">
        <v>1020</v>
      </c>
      <c r="I7" s="17">
        <v>989.6</v>
      </c>
      <c r="J7" s="17">
        <v>1035</v>
      </c>
      <c r="K7" s="17">
        <v>965</v>
      </c>
      <c r="L7" s="17">
        <v>1025</v>
      </c>
      <c r="M7" s="17">
        <v>982</v>
      </c>
      <c r="N7" s="17">
        <v>1200</v>
      </c>
      <c r="O7" s="18">
        <v>1060</v>
      </c>
      <c r="P7" s="19">
        <f t="shared" si="0"/>
        <v>1005.4714285714286</v>
      </c>
    </row>
    <row r="8" spans="1:16" x14ac:dyDescent="0.25">
      <c r="A8" s="20" t="s">
        <v>16</v>
      </c>
      <c r="B8" s="21">
        <v>16.181999999999999</v>
      </c>
      <c r="C8" s="21">
        <v>17.1678</v>
      </c>
      <c r="D8" s="21">
        <v>16.768612000000001</v>
      </c>
      <c r="E8" s="21">
        <v>16.73</v>
      </c>
      <c r="F8" s="21">
        <v>16.698</v>
      </c>
      <c r="G8" s="22">
        <v>15.75</v>
      </c>
      <c r="H8" s="21">
        <v>15.866245391711555</v>
      </c>
      <c r="I8" s="21">
        <v>16.739999999999998</v>
      </c>
      <c r="J8" s="21">
        <v>16.789693139999997</v>
      </c>
      <c r="K8" s="21">
        <v>15.698</v>
      </c>
      <c r="L8" s="21">
        <v>16.690000000000001</v>
      </c>
      <c r="M8" s="21">
        <v>18.66</v>
      </c>
      <c r="N8" s="21">
        <v>14.695999999999998</v>
      </c>
      <c r="O8" s="23">
        <v>17.244400000000006</v>
      </c>
      <c r="P8" s="24">
        <f t="shared" si="0"/>
        <v>16.548625037979399</v>
      </c>
    </row>
    <row r="9" spans="1:16" ht="15.75" thickBot="1" x14ac:dyDescent="0.3">
      <c r="A9" s="25" t="s">
        <v>17</v>
      </c>
      <c r="B9" s="26">
        <v>25380</v>
      </c>
      <c r="C9" s="26">
        <v>26706</v>
      </c>
      <c r="D9" s="26">
        <v>26354.747999999996</v>
      </c>
      <c r="E9" s="26">
        <v>26280</v>
      </c>
      <c r="F9" s="26">
        <v>24500</v>
      </c>
      <c r="G9" s="26">
        <v>25201</v>
      </c>
      <c r="H9" s="26">
        <v>27530</v>
      </c>
      <c r="I9" s="26">
        <v>26442</v>
      </c>
      <c r="J9" s="26">
        <v>25540</v>
      </c>
      <c r="K9" s="26">
        <v>26145</v>
      </c>
      <c r="L9" s="27">
        <v>26224</v>
      </c>
      <c r="M9" s="26">
        <v>26450</v>
      </c>
      <c r="N9" s="26">
        <v>24292</v>
      </c>
      <c r="O9" s="28">
        <v>27080</v>
      </c>
      <c r="P9" s="29">
        <f t="shared" si="0"/>
        <v>26008.910571428572</v>
      </c>
    </row>
    <row r="10" spans="1:16" s="5" customFormat="1" ht="19.5" thickBot="1" x14ac:dyDescent="0.3">
      <c r="A10" s="53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</row>
    <row r="11" spans="1:16" s="5" customFormat="1" x14ac:dyDescent="0.25">
      <c r="A11" s="12" t="s">
        <v>21</v>
      </c>
      <c r="B11" s="13">
        <v>20051.909529106415</v>
      </c>
      <c r="C11" s="13">
        <v>19734.57725947522</v>
      </c>
      <c r="D11" s="13">
        <v>20044.592838095363</v>
      </c>
      <c r="E11" s="13">
        <v>19983.263598326361</v>
      </c>
      <c r="F11" s="13">
        <v>18613.007545813871</v>
      </c>
      <c r="G11" s="13">
        <v>20544</v>
      </c>
      <c r="H11" s="13">
        <v>21450.058235394241</v>
      </c>
      <c r="I11" s="13">
        <v>20092.473118279573</v>
      </c>
      <c r="J11" s="13">
        <v>19313.277336050232</v>
      </c>
      <c r="K11" s="13">
        <v>21162.441075296214</v>
      </c>
      <c r="L11" s="13">
        <v>19935.530257639304</v>
      </c>
      <c r="M11" s="13">
        <v>18030.225080385851</v>
      </c>
      <c r="N11" s="13">
        <v>20879.150789330433</v>
      </c>
      <c r="O11" s="14">
        <v>20041.288766208152</v>
      </c>
      <c r="P11" s="15">
        <f t="shared" ref="P11:P14" si="1">SUMIF(B11:O11,"&gt;0")/COUNTIF(B11:O11,"&gt;0")</f>
        <v>19991.128244957228</v>
      </c>
    </row>
    <row r="12" spans="1:16" s="5" customFormat="1" x14ac:dyDescent="0.25">
      <c r="A12" s="16" t="s">
        <v>20</v>
      </c>
      <c r="B12" s="17">
        <v>962</v>
      </c>
      <c r="C12" s="17">
        <v>835</v>
      </c>
      <c r="D12" s="17">
        <v>1155</v>
      </c>
      <c r="E12" s="17">
        <v>927</v>
      </c>
      <c r="F12" s="17">
        <v>1035</v>
      </c>
      <c r="G12" s="17">
        <v>986</v>
      </c>
      <c r="H12" s="17">
        <v>1020</v>
      </c>
      <c r="I12" s="17">
        <v>990.4</v>
      </c>
      <c r="J12" s="17">
        <v>1032</v>
      </c>
      <c r="K12" s="17">
        <v>963</v>
      </c>
      <c r="L12" s="17">
        <v>1025</v>
      </c>
      <c r="M12" s="17">
        <v>982</v>
      </c>
      <c r="N12" s="17">
        <v>1200</v>
      </c>
      <c r="O12" s="18">
        <v>1060</v>
      </c>
      <c r="P12" s="19">
        <f t="shared" si="1"/>
        <v>1012.3142857142857</v>
      </c>
    </row>
    <row r="13" spans="1:16" s="5" customFormat="1" x14ac:dyDescent="0.25">
      <c r="A13" s="20" t="s">
        <v>16</v>
      </c>
      <c r="B13" s="21">
        <v>16.181999999999999</v>
      </c>
      <c r="C13" s="21">
        <v>17.149999999999999</v>
      </c>
      <c r="D13" s="21">
        <v>16.768612000000001</v>
      </c>
      <c r="E13" s="21">
        <v>16.73</v>
      </c>
      <c r="F13" s="21">
        <v>16.698</v>
      </c>
      <c r="G13" s="22">
        <v>15.75</v>
      </c>
      <c r="H13" s="21">
        <v>15.86569119138548</v>
      </c>
      <c r="I13" s="21">
        <v>16.739999999999998</v>
      </c>
      <c r="J13" s="21">
        <v>16.789693139999997</v>
      </c>
      <c r="K13" s="21">
        <v>15.698</v>
      </c>
      <c r="L13" s="21">
        <v>16.690000000000001</v>
      </c>
      <c r="M13" s="21">
        <v>18.66</v>
      </c>
      <c r="N13" s="21">
        <v>14.695999999999998</v>
      </c>
      <c r="O13" s="23">
        <v>17.244400000000006</v>
      </c>
      <c r="P13" s="24">
        <f t="shared" si="1"/>
        <v>16.547314023670392</v>
      </c>
    </row>
    <row r="14" spans="1:16" s="5" customFormat="1" ht="15.75" thickBot="1" x14ac:dyDescent="0.3">
      <c r="A14" s="25" t="s">
        <v>17</v>
      </c>
      <c r="B14" s="26">
        <v>27040</v>
      </c>
      <c r="C14" s="26">
        <v>28204</v>
      </c>
      <c r="D14" s="26">
        <v>28010</v>
      </c>
      <c r="E14" s="26">
        <v>27860</v>
      </c>
      <c r="F14" s="26">
        <v>25900</v>
      </c>
      <c r="G14" s="26">
        <v>26964</v>
      </c>
      <c r="H14" s="26">
        <v>28360</v>
      </c>
      <c r="I14" s="26">
        <v>28029</v>
      </c>
      <c r="J14" s="26">
        <v>27022</v>
      </c>
      <c r="K14" s="26">
        <v>27684</v>
      </c>
      <c r="L14" s="27">
        <v>27727</v>
      </c>
      <c r="M14" s="26">
        <v>28037</v>
      </c>
      <c r="N14" s="26">
        <v>25570</v>
      </c>
      <c r="O14" s="28">
        <v>28800</v>
      </c>
      <c r="P14" s="29">
        <f t="shared" si="1"/>
        <v>27514.785714285714</v>
      </c>
    </row>
    <row r="15" spans="1:16" s="5" customFormat="1" ht="19.5" thickBot="1" x14ac:dyDescent="0.3">
      <c r="A15" s="53" t="s">
        <v>46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6" s="5" customFormat="1" x14ac:dyDescent="0.25">
      <c r="A16" s="12" t="s">
        <v>21</v>
      </c>
      <c r="B16" s="13">
        <v>21656.655543196146</v>
      </c>
      <c r="C16" s="13">
        <v>21349.411764705881</v>
      </c>
      <c r="D16" s="13">
        <v>21624.954236970803</v>
      </c>
      <c r="E16" s="13">
        <v>21582.068141063955</v>
      </c>
      <c r="F16" s="13">
        <v>20194.035213798059</v>
      </c>
      <c r="G16" s="13">
        <v>23475.975359342916</v>
      </c>
      <c r="H16" s="13">
        <v>23191.231245783099</v>
      </c>
      <c r="I16" s="13">
        <v>21491.039426523301</v>
      </c>
      <c r="J16" s="13">
        <v>20476.848333870148</v>
      </c>
      <c r="K16" s="13">
        <v>22855.650401325009</v>
      </c>
      <c r="L16" s="13">
        <v>21292.270820850808</v>
      </c>
      <c r="M16" s="13">
        <v>19472.66881028939</v>
      </c>
      <c r="N16" s="13">
        <v>22309.744148067504</v>
      </c>
      <c r="O16" s="14">
        <v>21648.767135997765</v>
      </c>
      <c r="P16" s="15">
        <f t="shared" ref="P16:P19" si="2">SUMIF(B16:O16,"&gt;0")/COUNTIF(B16:O16,"&gt;0")</f>
        <v>21615.808612984627</v>
      </c>
    </row>
    <row r="17" spans="1:16" s="5" customFormat="1" x14ac:dyDescent="0.25">
      <c r="A17" s="16" t="s">
        <v>20</v>
      </c>
      <c r="B17" s="17">
        <v>962</v>
      </c>
      <c r="C17" s="17">
        <v>835</v>
      </c>
      <c r="D17" s="17">
        <v>1140</v>
      </c>
      <c r="E17" s="17">
        <v>927</v>
      </c>
      <c r="F17" s="17">
        <v>1035</v>
      </c>
      <c r="G17" s="17">
        <v>999</v>
      </c>
      <c r="H17" s="17">
        <v>1020</v>
      </c>
      <c r="I17" s="17">
        <v>991.7</v>
      </c>
      <c r="J17" s="17">
        <v>1024</v>
      </c>
      <c r="K17" s="17">
        <v>961</v>
      </c>
      <c r="L17" s="17">
        <v>1005</v>
      </c>
      <c r="M17" s="17">
        <v>982</v>
      </c>
      <c r="N17" s="17">
        <v>1335</v>
      </c>
      <c r="O17" s="18">
        <v>1040</v>
      </c>
      <c r="P17" s="19">
        <f t="shared" si="2"/>
        <v>1018.3357142857143</v>
      </c>
    </row>
    <row r="18" spans="1:16" s="5" customFormat="1" x14ac:dyDescent="0.25">
      <c r="A18" s="20" t="s">
        <v>16</v>
      </c>
      <c r="B18" s="21">
        <v>16.181999999999999</v>
      </c>
      <c r="C18" s="21">
        <v>17</v>
      </c>
      <c r="D18" s="21">
        <v>16.771180000000001</v>
      </c>
      <c r="E18" s="21">
        <v>16.73</v>
      </c>
      <c r="F18" s="21">
        <v>16.698</v>
      </c>
      <c r="G18" s="22">
        <v>14.61</v>
      </c>
      <c r="H18" s="21">
        <v>15.849093827945596</v>
      </c>
      <c r="I18" s="21">
        <v>16.739999999999998</v>
      </c>
      <c r="J18" s="21">
        <v>16.789693139999997</v>
      </c>
      <c r="K18" s="21">
        <v>15.698</v>
      </c>
      <c r="L18" s="21">
        <v>16.690000000000001</v>
      </c>
      <c r="M18" s="21">
        <v>18.66</v>
      </c>
      <c r="N18" s="21">
        <v>14.695999999999998</v>
      </c>
      <c r="O18" s="23">
        <v>17.244400000000006</v>
      </c>
      <c r="P18" s="24">
        <f t="shared" si="2"/>
        <v>16.454169069138974</v>
      </c>
    </row>
    <row r="19" spans="1:16" s="5" customFormat="1" ht="15.75" thickBot="1" x14ac:dyDescent="0.3">
      <c r="A19" s="25" t="s">
        <v>17</v>
      </c>
      <c r="B19" s="26">
        <v>29204</v>
      </c>
      <c r="C19" s="26">
        <v>30245</v>
      </c>
      <c r="D19" s="26">
        <v>30223</v>
      </c>
      <c r="E19" s="26">
        <v>30089</v>
      </c>
      <c r="F19" s="26">
        <v>28100</v>
      </c>
      <c r="G19" s="26">
        <v>28582</v>
      </c>
      <c r="H19" s="26">
        <v>30630</v>
      </c>
      <c r="I19" s="26">
        <v>29980</v>
      </c>
      <c r="J19" s="26">
        <v>28650</v>
      </c>
      <c r="K19" s="26">
        <v>29899</v>
      </c>
      <c r="L19" s="27">
        <v>29614</v>
      </c>
      <c r="M19" s="26">
        <v>30280</v>
      </c>
      <c r="N19" s="26">
        <v>27322</v>
      </c>
      <c r="O19" s="28">
        <v>31110</v>
      </c>
      <c r="P19" s="29">
        <f t="shared" si="2"/>
        <v>29566.285714285714</v>
      </c>
    </row>
    <row r="20" spans="1:16" ht="19.5" thickBot="1" x14ac:dyDescent="0.3">
      <c r="A20" s="53" t="s">
        <v>37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</row>
    <row r="21" spans="1:16" x14ac:dyDescent="0.25">
      <c r="A21" s="12" t="s">
        <v>21</v>
      </c>
      <c r="B21" s="33">
        <f t="shared" ref="B21:O21" si="3">ROUND(B11-B6,0)</f>
        <v>1231</v>
      </c>
      <c r="C21" s="33">
        <f t="shared" si="3"/>
        <v>1068</v>
      </c>
      <c r="D21" s="33">
        <f t="shared" si="3"/>
        <v>1185</v>
      </c>
      <c r="E21" s="33">
        <f t="shared" si="3"/>
        <v>1133</v>
      </c>
      <c r="F21" s="33">
        <f t="shared" si="3"/>
        <v>1006</v>
      </c>
      <c r="G21" s="33">
        <f t="shared" si="3"/>
        <v>1343</v>
      </c>
      <c r="H21" s="33">
        <f t="shared" si="3"/>
        <v>628</v>
      </c>
      <c r="I21" s="33">
        <f t="shared" si="3"/>
        <v>1138</v>
      </c>
      <c r="J21" s="33">
        <f t="shared" si="3"/>
        <v>1059</v>
      </c>
      <c r="K21" s="33">
        <f t="shared" si="3"/>
        <v>1176</v>
      </c>
      <c r="L21" s="33">
        <f t="shared" si="3"/>
        <v>1081</v>
      </c>
      <c r="M21" s="33">
        <f t="shared" si="3"/>
        <v>1021</v>
      </c>
      <c r="N21" s="33">
        <f t="shared" si="3"/>
        <v>1044</v>
      </c>
      <c r="O21" s="34">
        <f t="shared" si="3"/>
        <v>1197</v>
      </c>
      <c r="P21" s="15">
        <f t="shared" ref="P21:P24" si="4">AVERAGE(B21:O21)</f>
        <v>1093.5714285714287</v>
      </c>
    </row>
    <row r="22" spans="1:16" x14ac:dyDescent="0.25">
      <c r="A22" s="16" t="s">
        <v>20</v>
      </c>
      <c r="B22" s="35">
        <f t="shared" ref="B22:O22" si="5">ROUND(B12-B7,0)</f>
        <v>0</v>
      </c>
      <c r="C22" s="35">
        <f t="shared" si="5"/>
        <v>0</v>
      </c>
      <c r="D22" s="35">
        <f t="shared" si="5"/>
        <v>5</v>
      </c>
      <c r="E22" s="35">
        <f t="shared" si="5"/>
        <v>40</v>
      </c>
      <c r="F22" s="35">
        <f t="shared" si="5"/>
        <v>0</v>
      </c>
      <c r="G22" s="35">
        <f t="shared" si="5"/>
        <v>55</v>
      </c>
      <c r="H22" s="35">
        <f t="shared" si="5"/>
        <v>0</v>
      </c>
      <c r="I22" s="35">
        <f t="shared" si="5"/>
        <v>1</v>
      </c>
      <c r="J22" s="35">
        <f t="shared" si="5"/>
        <v>-3</v>
      </c>
      <c r="K22" s="35">
        <f t="shared" si="5"/>
        <v>-2</v>
      </c>
      <c r="L22" s="35">
        <f t="shared" si="5"/>
        <v>0</v>
      </c>
      <c r="M22" s="35">
        <f t="shared" si="5"/>
        <v>0</v>
      </c>
      <c r="N22" s="35">
        <f t="shared" si="5"/>
        <v>0</v>
      </c>
      <c r="O22" s="36">
        <f t="shared" si="5"/>
        <v>0</v>
      </c>
      <c r="P22" s="19">
        <f t="shared" si="4"/>
        <v>6.8571428571428568</v>
      </c>
    </row>
    <row r="23" spans="1:16" x14ac:dyDescent="0.25">
      <c r="A23" s="20" t="s">
        <v>16</v>
      </c>
      <c r="B23" s="38">
        <f>ROUND(B13-B8,2)</f>
        <v>0</v>
      </c>
      <c r="C23" s="38">
        <f t="shared" ref="C23:O23" si="6">ROUND(C13-C8,2)</f>
        <v>-0.02</v>
      </c>
      <c r="D23" s="38">
        <f t="shared" si="6"/>
        <v>0</v>
      </c>
      <c r="E23" s="38">
        <f t="shared" si="6"/>
        <v>0</v>
      </c>
      <c r="F23" s="38">
        <f t="shared" si="6"/>
        <v>0</v>
      </c>
      <c r="G23" s="38">
        <f t="shared" si="6"/>
        <v>0</v>
      </c>
      <c r="H23" s="38">
        <f t="shared" si="6"/>
        <v>0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0</v>
      </c>
      <c r="O23" s="39">
        <f t="shared" si="6"/>
        <v>0</v>
      </c>
      <c r="P23" s="37">
        <f t="shared" si="4"/>
        <v>-1.4285714285714286E-3</v>
      </c>
    </row>
    <row r="24" spans="1:16" ht="15.75" thickBot="1" x14ac:dyDescent="0.3">
      <c r="A24" s="25" t="s">
        <v>17</v>
      </c>
      <c r="B24" s="48">
        <f t="shared" ref="B24:O24" si="7">ROUND(B14-B9,0)</f>
        <v>1660</v>
      </c>
      <c r="C24" s="48">
        <f t="shared" si="7"/>
        <v>1498</v>
      </c>
      <c r="D24" s="48">
        <f t="shared" si="7"/>
        <v>1655</v>
      </c>
      <c r="E24" s="48">
        <f t="shared" si="7"/>
        <v>1580</v>
      </c>
      <c r="F24" s="48">
        <f t="shared" si="7"/>
        <v>1400</v>
      </c>
      <c r="G24" s="48">
        <f t="shared" si="7"/>
        <v>1763</v>
      </c>
      <c r="H24" s="48">
        <f t="shared" si="7"/>
        <v>830</v>
      </c>
      <c r="I24" s="48">
        <f t="shared" si="7"/>
        <v>1587</v>
      </c>
      <c r="J24" s="48">
        <f t="shared" si="7"/>
        <v>1482</v>
      </c>
      <c r="K24" s="48">
        <f t="shared" si="7"/>
        <v>1539</v>
      </c>
      <c r="L24" s="48">
        <f t="shared" si="7"/>
        <v>1503</v>
      </c>
      <c r="M24" s="48">
        <f t="shared" si="7"/>
        <v>1587</v>
      </c>
      <c r="N24" s="48">
        <f t="shared" si="7"/>
        <v>1278</v>
      </c>
      <c r="O24" s="49">
        <f t="shared" si="7"/>
        <v>1720</v>
      </c>
      <c r="P24" s="50">
        <f t="shared" si="4"/>
        <v>1505.8571428571429</v>
      </c>
    </row>
    <row r="25" spans="1:16" ht="19.5" thickBot="1" x14ac:dyDescent="0.3">
      <c r="A25" s="53" t="s">
        <v>41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6" x14ac:dyDescent="0.25">
      <c r="A26" s="12" t="s">
        <v>21</v>
      </c>
      <c r="B26" s="33">
        <f t="shared" ref="B26:O26" si="8">ROUND(B16-B11,0)</f>
        <v>1605</v>
      </c>
      <c r="C26" s="33">
        <f t="shared" si="8"/>
        <v>1615</v>
      </c>
      <c r="D26" s="33">
        <f t="shared" si="8"/>
        <v>1580</v>
      </c>
      <c r="E26" s="33">
        <f t="shared" si="8"/>
        <v>1599</v>
      </c>
      <c r="F26" s="33">
        <f t="shared" si="8"/>
        <v>1581</v>
      </c>
      <c r="G26" s="33">
        <f t="shared" si="8"/>
        <v>2932</v>
      </c>
      <c r="H26" s="33">
        <f t="shared" si="8"/>
        <v>1741</v>
      </c>
      <c r="I26" s="33">
        <f t="shared" si="8"/>
        <v>1399</v>
      </c>
      <c r="J26" s="33">
        <f t="shared" si="8"/>
        <v>1164</v>
      </c>
      <c r="K26" s="33">
        <f t="shared" si="8"/>
        <v>1693</v>
      </c>
      <c r="L26" s="33">
        <f t="shared" si="8"/>
        <v>1357</v>
      </c>
      <c r="M26" s="33">
        <f t="shared" si="8"/>
        <v>1442</v>
      </c>
      <c r="N26" s="33">
        <f t="shared" si="8"/>
        <v>1431</v>
      </c>
      <c r="O26" s="34">
        <f t="shared" si="8"/>
        <v>1607</v>
      </c>
      <c r="P26" s="15">
        <f t="shared" ref="P26:P29" si="9">AVERAGE(B26:O26)</f>
        <v>1624.7142857142858</v>
      </c>
    </row>
    <row r="27" spans="1:16" x14ac:dyDescent="0.25">
      <c r="A27" s="16" t="s">
        <v>20</v>
      </c>
      <c r="B27" s="35">
        <f t="shared" ref="B27:O27" si="10">ROUND(B17-B12,0)</f>
        <v>0</v>
      </c>
      <c r="C27" s="35">
        <f t="shared" si="10"/>
        <v>0</v>
      </c>
      <c r="D27" s="35">
        <f t="shared" si="10"/>
        <v>-15</v>
      </c>
      <c r="E27" s="35">
        <f t="shared" si="10"/>
        <v>0</v>
      </c>
      <c r="F27" s="35">
        <f t="shared" si="10"/>
        <v>0</v>
      </c>
      <c r="G27" s="35">
        <f t="shared" si="10"/>
        <v>13</v>
      </c>
      <c r="H27" s="35">
        <f t="shared" si="10"/>
        <v>0</v>
      </c>
      <c r="I27" s="35">
        <f t="shared" si="10"/>
        <v>1</v>
      </c>
      <c r="J27" s="35">
        <f t="shared" si="10"/>
        <v>-8</v>
      </c>
      <c r="K27" s="35">
        <f t="shared" si="10"/>
        <v>-2</v>
      </c>
      <c r="L27" s="35">
        <f t="shared" si="10"/>
        <v>-20</v>
      </c>
      <c r="M27" s="35">
        <f t="shared" si="10"/>
        <v>0</v>
      </c>
      <c r="N27" s="35">
        <f t="shared" si="10"/>
        <v>135</v>
      </c>
      <c r="O27" s="36">
        <f t="shared" si="10"/>
        <v>-20</v>
      </c>
      <c r="P27" s="19">
        <f t="shared" si="9"/>
        <v>6</v>
      </c>
    </row>
    <row r="28" spans="1:16" x14ac:dyDescent="0.25">
      <c r="A28" s="20" t="s">
        <v>16</v>
      </c>
      <c r="B28" s="38">
        <f t="shared" ref="B28:O28" si="11">ROUND(B18-B13,2)</f>
        <v>0</v>
      </c>
      <c r="C28" s="38">
        <f>ROUND(C18-C13,2)</f>
        <v>-0.15</v>
      </c>
      <c r="D28" s="38">
        <f t="shared" si="11"/>
        <v>0</v>
      </c>
      <c r="E28" s="38">
        <f t="shared" si="11"/>
        <v>0</v>
      </c>
      <c r="F28" s="38">
        <f t="shared" si="11"/>
        <v>0</v>
      </c>
      <c r="G28" s="38">
        <f t="shared" si="11"/>
        <v>-1.1399999999999999</v>
      </c>
      <c r="H28" s="38">
        <f t="shared" si="11"/>
        <v>-0.02</v>
      </c>
      <c r="I28" s="38">
        <f t="shared" si="11"/>
        <v>0</v>
      </c>
      <c r="J28" s="38">
        <f t="shared" si="11"/>
        <v>0</v>
      </c>
      <c r="K28" s="38">
        <f t="shared" si="11"/>
        <v>0</v>
      </c>
      <c r="L28" s="38">
        <f t="shared" si="11"/>
        <v>0</v>
      </c>
      <c r="M28" s="38">
        <f t="shared" si="11"/>
        <v>0</v>
      </c>
      <c r="N28" s="38">
        <f t="shared" si="11"/>
        <v>0</v>
      </c>
      <c r="O28" s="39">
        <f t="shared" si="11"/>
        <v>0</v>
      </c>
      <c r="P28" s="37">
        <f t="shared" si="9"/>
        <v>-9.3571428571428555E-2</v>
      </c>
    </row>
    <row r="29" spans="1:16" ht="15.75" thickBot="1" x14ac:dyDescent="0.3">
      <c r="A29" s="25" t="s">
        <v>17</v>
      </c>
      <c r="B29" s="48">
        <f t="shared" ref="B29:O29" si="12">ROUND(B19-B14,0)</f>
        <v>2164</v>
      </c>
      <c r="C29" s="48">
        <f t="shared" si="12"/>
        <v>2041</v>
      </c>
      <c r="D29" s="48">
        <f t="shared" si="12"/>
        <v>2213</v>
      </c>
      <c r="E29" s="48">
        <f t="shared" si="12"/>
        <v>2229</v>
      </c>
      <c r="F29" s="48">
        <f t="shared" si="12"/>
        <v>2200</v>
      </c>
      <c r="G29" s="48">
        <f t="shared" si="12"/>
        <v>1618</v>
      </c>
      <c r="H29" s="48">
        <f t="shared" si="12"/>
        <v>2270</v>
      </c>
      <c r="I29" s="48">
        <f t="shared" si="12"/>
        <v>1951</v>
      </c>
      <c r="J29" s="48">
        <f t="shared" si="12"/>
        <v>1628</v>
      </c>
      <c r="K29" s="48">
        <f t="shared" si="12"/>
        <v>2215</v>
      </c>
      <c r="L29" s="48">
        <f t="shared" si="12"/>
        <v>1887</v>
      </c>
      <c r="M29" s="48">
        <f t="shared" si="12"/>
        <v>2243</v>
      </c>
      <c r="N29" s="48">
        <f t="shared" si="12"/>
        <v>1752</v>
      </c>
      <c r="O29" s="49">
        <f t="shared" si="12"/>
        <v>2310</v>
      </c>
      <c r="P29" s="50">
        <f t="shared" si="9"/>
        <v>2051.5</v>
      </c>
    </row>
    <row r="30" spans="1:16" ht="19.5" thickBot="1" x14ac:dyDescent="0.3">
      <c r="A30" s="53" t="s">
        <v>38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6" x14ac:dyDescent="0.25">
      <c r="A31" s="12" t="s">
        <v>21</v>
      </c>
      <c r="B31" s="44">
        <f t="shared" ref="B31:O31" si="13">ROUND(100*(B11-B6)/B6,2)</f>
        <v>6.54</v>
      </c>
      <c r="C31" s="44">
        <f t="shared" si="13"/>
        <v>5.72</v>
      </c>
      <c r="D31" s="44">
        <f t="shared" si="13"/>
        <v>6.28</v>
      </c>
      <c r="E31" s="44">
        <f t="shared" si="13"/>
        <v>6.01</v>
      </c>
      <c r="F31" s="44">
        <f t="shared" si="13"/>
        <v>5.71</v>
      </c>
      <c r="G31" s="44">
        <f t="shared" si="13"/>
        <v>7</v>
      </c>
      <c r="H31" s="44">
        <f t="shared" si="13"/>
        <v>3.02</v>
      </c>
      <c r="I31" s="44">
        <f t="shared" si="13"/>
        <v>6</v>
      </c>
      <c r="J31" s="44">
        <f t="shared" si="13"/>
        <v>5.8</v>
      </c>
      <c r="K31" s="44">
        <f t="shared" si="13"/>
        <v>5.89</v>
      </c>
      <c r="L31" s="44">
        <f t="shared" si="13"/>
        <v>5.73</v>
      </c>
      <c r="M31" s="44">
        <f t="shared" si="13"/>
        <v>6</v>
      </c>
      <c r="N31" s="44">
        <f t="shared" si="13"/>
        <v>5.26</v>
      </c>
      <c r="O31" s="45">
        <f t="shared" si="13"/>
        <v>6.35</v>
      </c>
      <c r="P31" s="41">
        <f t="shared" ref="P31:P34" si="14">AVERAGE(B31:O31)</f>
        <v>5.8078571428571433</v>
      </c>
    </row>
    <row r="32" spans="1:16" x14ac:dyDescent="0.25">
      <c r="A32" s="16" t="s">
        <v>20</v>
      </c>
      <c r="B32" s="38">
        <f t="shared" ref="B32:O32" si="15">ROUND(100*(B12-B7)/B7,2)</f>
        <v>0</v>
      </c>
      <c r="C32" s="38">
        <f t="shared" si="15"/>
        <v>0</v>
      </c>
      <c r="D32" s="38">
        <f t="shared" si="15"/>
        <v>0.43</v>
      </c>
      <c r="E32" s="38">
        <f t="shared" si="15"/>
        <v>4.51</v>
      </c>
      <c r="F32" s="38">
        <f t="shared" si="15"/>
        <v>0</v>
      </c>
      <c r="G32" s="38">
        <f t="shared" si="15"/>
        <v>5.91</v>
      </c>
      <c r="H32" s="38">
        <f t="shared" si="15"/>
        <v>0</v>
      </c>
      <c r="I32" s="38">
        <f t="shared" si="15"/>
        <v>0.08</v>
      </c>
      <c r="J32" s="38">
        <f t="shared" si="15"/>
        <v>-0.28999999999999998</v>
      </c>
      <c r="K32" s="38">
        <f t="shared" si="15"/>
        <v>-0.21</v>
      </c>
      <c r="L32" s="38">
        <f t="shared" si="15"/>
        <v>0</v>
      </c>
      <c r="M32" s="38">
        <f t="shared" si="15"/>
        <v>0</v>
      </c>
      <c r="N32" s="38">
        <f t="shared" si="15"/>
        <v>0</v>
      </c>
      <c r="O32" s="39">
        <f t="shared" si="15"/>
        <v>0</v>
      </c>
      <c r="P32" s="42">
        <f t="shared" si="14"/>
        <v>0.745</v>
      </c>
    </row>
    <row r="33" spans="1:16" x14ac:dyDescent="0.25">
      <c r="A33" s="20" t="s">
        <v>16</v>
      </c>
      <c r="B33" s="38">
        <f t="shared" ref="B33:O33" si="16">ROUND(100*(B13-B8)/B8,2)</f>
        <v>0</v>
      </c>
      <c r="C33" s="38">
        <f t="shared" si="16"/>
        <v>-0.1</v>
      </c>
      <c r="D33" s="38">
        <f t="shared" si="16"/>
        <v>0</v>
      </c>
      <c r="E33" s="38">
        <f t="shared" si="16"/>
        <v>0</v>
      </c>
      <c r="F33" s="38">
        <f t="shared" si="16"/>
        <v>0</v>
      </c>
      <c r="G33" s="38">
        <f t="shared" si="16"/>
        <v>0</v>
      </c>
      <c r="H33" s="38">
        <f t="shared" si="16"/>
        <v>0</v>
      </c>
      <c r="I33" s="38">
        <f t="shared" si="16"/>
        <v>0</v>
      </c>
      <c r="J33" s="38">
        <f t="shared" si="16"/>
        <v>0</v>
      </c>
      <c r="K33" s="38">
        <f t="shared" si="16"/>
        <v>0</v>
      </c>
      <c r="L33" s="38">
        <f t="shared" si="16"/>
        <v>0</v>
      </c>
      <c r="M33" s="38">
        <f t="shared" si="16"/>
        <v>0</v>
      </c>
      <c r="N33" s="38">
        <f t="shared" si="16"/>
        <v>0</v>
      </c>
      <c r="O33" s="39">
        <f t="shared" si="16"/>
        <v>0</v>
      </c>
      <c r="P33" s="37">
        <f t="shared" si="14"/>
        <v>-7.1428571428571435E-3</v>
      </c>
    </row>
    <row r="34" spans="1:16" ht="15.75" thickBot="1" x14ac:dyDescent="0.3">
      <c r="A34" s="25" t="s">
        <v>17</v>
      </c>
      <c r="B34" s="46">
        <f t="shared" ref="B34:O34" si="17">ROUND(100*(B14-B9)/B9,2)</f>
        <v>6.54</v>
      </c>
      <c r="C34" s="46">
        <f t="shared" si="17"/>
        <v>5.61</v>
      </c>
      <c r="D34" s="46">
        <f t="shared" si="17"/>
        <v>6.28</v>
      </c>
      <c r="E34" s="46">
        <f t="shared" si="17"/>
        <v>6.01</v>
      </c>
      <c r="F34" s="46">
        <f t="shared" si="17"/>
        <v>5.71</v>
      </c>
      <c r="G34" s="46">
        <f t="shared" si="17"/>
        <v>7</v>
      </c>
      <c r="H34" s="46">
        <f t="shared" si="17"/>
        <v>3.01</v>
      </c>
      <c r="I34" s="46">
        <f t="shared" si="17"/>
        <v>6</v>
      </c>
      <c r="J34" s="46">
        <f t="shared" si="17"/>
        <v>5.8</v>
      </c>
      <c r="K34" s="46">
        <f t="shared" si="17"/>
        <v>5.89</v>
      </c>
      <c r="L34" s="46">
        <f t="shared" si="17"/>
        <v>5.73</v>
      </c>
      <c r="M34" s="46">
        <f t="shared" si="17"/>
        <v>6</v>
      </c>
      <c r="N34" s="46">
        <f t="shared" si="17"/>
        <v>5.26</v>
      </c>
      <c r="O34" s="47">
        <f t="shared" si="17"/>
        <v>6.35</v>
      </c>
      <c r="P34" s="43">
        <f t="shared" si="14"/>
        <v>5.7992857142857144</v>
      </c>
    </row>
    <row r="35" spans="1:16" ht="19.5" thickBot="1" x14ac:dyDescent="0.3">
      <c r="A35" s="53" t="s">
        <v>40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1:16" x14ac:dyDescent="0.25">
      <c r="A36" s="12" t="s">
        <v>21</v>
      </c>
      <c r="B36" s="44">
        <f t="shared" ref="B36:O36" si="18">ROUND(100*(B16-B11)/B11,2)</f>
        <v>8</v>
      </c>
      <c r="C36" s="44">
        <f t="shared" si="18"/>
        <v>8.18</v>
      </c>
      <c r="D36" s="44">
        <f t="shared" si="18"/>
        <v>7.88</v>
      </c>
      <c r="E36" s="44">
        <f t="shared" si="18"/>
        <v>8</v>
      </c>
      <c r="F36" s="44">
        <f t="shared" si="18"/>
        <v>8.49</v>
      </c>
      <c r="G36" s="44">
        <f t="shared" si="18"/>
        <v>14.27</v>
      </c>
      <c r="H36" s="44">
        <f t="shared" si="18"/>
        <v>8.1199999999999992</v>
      </c>
      <c r="I36" s="44">
        <f t="shared" si="18"/>
        <v>6.96</v>
      </c>
      <c r="J36" s="44">
        <f t="shared" si="18"/>
        <v>6.02</v>
      </c>
      <c r="K36" s="44">
        <f t="shared" si="18"/>
        <v>8</v>
      </c>
      <c r="L36" s="44">
        <f t="shared" si="18"/>
        <v>6.81</v>
      </c>
      <c r="M36" s="44">
        <f t="shared" si="18"/>
        <v>8</v>
      </c>
      <c r="N36" s="44">
        <f t="shared" si="18"/>
        <v>6.85</v>
      </c>
      <c r="O36" s="45">
        <f t="shared" si="18"/>
        <v>8.02</v>
      </c>
      <c r="P36" s="41">
        <f t="shared" ref="P36:P39" si="19">AVERAGE(B36:O36)</f>
        <v>8.1142857142857139</v>
      </c>
    </row>
    <row r="37" spans="1:16" x14ac:dyDescent="0.25">
      <c r="A37" s="16" t="s">
        <v>20</v>
      </c>
      <c r="B37" s="38">
        <f t="shared" ref="B37:O37" si="20">ROUND(100*(B17-B12)/B12,2)</f>
        <v>0</v>
      </c>
      <c r="C37" s="38">
        <f t="shared" si="20"/>
        <v>0</v>
      </c>
      <c r="D37" s="38">
        <f t="shared" si="20"/>
        <v>-1.3</v>
      </c>
      <c r="E37" s="38">
        <f t="shared" si="20"/>
        <v>0</v>
      </c>
      <c r="F37" s="38">
        <f t="shared" si="20"/>
        <v>0</v>
      </c>
      <c r="G37" s="38">
        <f t="shared" si="20"/>
        <v>1.32</v>
      </c>
      <c r="H37" s="38">
        <f t="shared" si="20"/>
        <v>0</v>
      </c>
      <c r="I37" s="38">
        <f t="shared" si="20"/>
        <v>0.13</v>
      </c>
      <c r="J37" s="38">
        <f t="shared" si="20"/>
        <v>-0.78</v>
      </c>
      <c r="K37" s="38">
        <f t="shared" si="20"/>
        <v>-0.21</v>
      </c>
      <c r="L37" s="38">
        <f t="shared" si="20"/>
        <v>-1.95</v>
      </c>
      <c r="M37" s="38">
        <f t="shared" si="20"/>
        <v>0</v>
      </c>
      <c r="N37" s="38">
        <f t="shared" si="20"/>
        <v>11.25</v>
      </c>
      <c r="O37" s="39">
        <f t="shared" si="20"/>
        <v>-1.89</v>
      </c>
      <c r="P37" s="42">
        <f t="shared" si="19"/>
        <v>0.46928571428571436</v>
      </c>
    </row>
    <row r="38" spans="1:16" x14ac:dyDescent="0.25">
      <c r="A38" s="20" t="s">
        <v>16</v>
      </c>
      <c r="B38" s="38">
        <f t="shared" ref="B38:O38" si="21">ROUND(100*(B18-B13)/B13,2)</f>
        <v>0</v>
      </c>
      <c r="C38" s="38">
        <f t="shared" si="21"/>
        <v>-0.87</v>
      </c>
      <c r="D38" s="38">
        <f t="shared" si="21"/>
        <v>0.02</v>
      </c>
      <c r="E38" s="38">
        <f t="shared" si="21"/>
        <v>0</v>
      </c>
      <c r="F38" s="38">
        <f t="shared" si="21"/>
        <v>0</v>
      </c>
      <c r="G38" s="38">
        <f t="shared" si="21"/>
        <v>-7.24</v>
      </c>
      <c r="H38" s="38">
        <f t="shared" si="21"/>
        <v>-0.1</v>
      </c>
      <c r="I38" s="38">
        <f t="shared" si="21"/>
        <v>0</v>
      </c>
      <c r="J38" s="38">
        <f t="shared" si="21"/>
        <v>0</v>
      </c>
      <c r="K38" s="38">
        <f t="shared" si="21"/>
        <v>0</v>
      </c>
      <c r="L38" s="38">
        <f t="shared" si="21"/>
        <v>0</v>
      </c>
      <c r="M38" s="38">
        <f t="shared" si="21"/>
        <v>0</v>
      </c>
      <c r="N38" s="38">
        <f t="shared" si="21"/>
        <v>0</v>
      </c>
      <c r="O38" s="39">
        <f t="shared" si="21"/>
        <v>0</v>
      </c>
      <c r="P38" s="37">
        <f t="shared" si="19"/>
        <v>-0.58499999999999996</v>
      </c>
    </row>
    <row r="39" spans="1:16" ht="15.75" thickBot="1" x14ac:dyDescent="0.3">
      <c r="A39" s="25" t="s">
        <v>17</v>
      </c>
      <c r="B39" s="46">
        <f t="shared" ref="B39:O39" si="22">ROUND(100*(B19-B14)/B14,2)</f>
        <v>8</v>
      </c>
      <c r="C39" s="46">
        <f t="shared" si="22"/>
        <v>7.24</v>
      </c>
      <c r="D39" s="46">
        <f t="shared" si="22"/>
        <v>7.9</v>
      </c>
      <c r="E39" s="46">
        <f t="shared" si="22"/>
        <v>8</v>
      </c>
      <c r="F39" s="46">
        <f t="shared" si="22"/>
        <v>8.49</v>
      </c>
      <c r="G39" s="46">
        <f t="shared" si="22"/>
        <v>6</v>
      </c>
      <c r="H39" s="46">
        <f t="shared" si="22"/>
        <v>8</v>
      </c>
      <c r="I39" s="46">
        <f t="shared" si="22"/>
        <v>6.96</v>
      </c>
      <c r="J39" s="46">
        <f t="shared" si="22"/>
        <v>6.02</v>
      </c>
      <c r="K39" s="46">
        <f t="shared" si="22"/>
        <v>8</v>
      </c>
      <c r="L39" s="46">
        <f t="shared" si="22"/>
        <v>6.81</v>
      </c>
      <c r="M39" s="46">
        <f t="shared" si="22"/>
        <v>8</v>
      </c>
      <c r="N39" s="46">
        <f t="shared" si="22"/>
        <v>6.85</v>
      </c>
      <c r="O39" s="47">
        <f t="shared" si="22"/>
        <v>8.02</v>
      </c>
      <c r="P39" s="43">
        <f t="shared" si="19"/>
        <v>7.4492857142857138</v>
      </c>
    </row>
  </sheetData>
  <mergeCells count="9">
    <mergeCell ref="A35:P35"/>
    <mergeCell ref="A30:P30"/>
    <mergeCell ref="B1:P1"/>
    <mergeCell ref="B2:O2"/>
    <mergeCell ref="A5:P5"/>
    <mergeCell ref="A10:P10"/>
    <mergeCell ref="A20:P20"/>
    <mergeCell ref="A15:P15"/>
    <mergeCell ref="A25:P2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28:O28 B23:O2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Normal="100" workbookViewId="0">
      <pane xSplit="1" ySplit="4" topLeftCell="B50" activePane="bottomRight" state="frozen"/>
      <selection pane="topRight" activeCell="B1" sqref="B1"/>
      <selection pane="bottomLeft" activeCell="A7" sqref="A7"/>
      <selection pane="bottomRight" activeCell="R5" sqref="R5:R39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29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2" t="s">
        <v>21</v>
      </c>
      <c r="B6" s="13">
        <v>16831.26184726083</v>
      </c>
      <c r="C6" s="13">
        <v>17186.065468274057</v>
      </c>
      <c r="D6" s="13">
        <v>17129.369301055907</v>
      </c>
      <c r="E6" s="13">
        <v>16729.97347480106</v>
      </c>
      <c r="F6" s="13">
        <v>16526.138279932547</v>
      </c>
      <c r="G6" s="13">
        <v>16903.968697596421</v>
      </c>
      <c r="H6" s="13">
        <v>18035.916452268717</v>
      </c>
      <c r="I6" s="13">
        <v>16779.693283976732</v>
      </c>
      <c r="J6" s="13">
        <v>16603.937070428387</v>
      </c>
      <c r="K6" s="13">
        <v>18050.745066451873</v>
      </c>
      <c r="L6" s="13">
        <v>17550.920245398775</v>
      </c>
      <c r="M6" s="13">
        <v>15814.648729446935</v>
      </c>
      <c r="N6" s="13">
        <v>17258.969804618118</v>
      </c>
      <c r="O6" s="14">
        <v>17105.858819813653</v>
      </c>
      <c r="P6" s="15">
        <f t="shared" ref="P6:P9" si="0">SUMIF(B6:O6,"&gt;0")/COUNTIF(B6:O6,"&gt;0")</f>
        <v>17036.247610094571</v>
      </c>
    </row>
    <row r="7" spans="1:16" x14ac:dyDescent="0.25">
      <c r="A7" s="16" t="s">
        <v>20</v>
      </c>
      <c r="B7" s="17">
        <v>962</v>
      </c>
      <c r="C7" s="17">
        <v>835</v>
      </c>
      <c r="D7" s="17">
        <v>1150</v>
      </c>
      <c r="E7" s="17">
        <v>887</v>
      </c>
      <c r="F7" s="17">
        <v>1035</v>
      </c>
      <c r="G7" s="17">
        <v>921</v>
      </c>
      <c r="H7" s="17">
        <v>1020</v>
      </c>
      <c r="I7" s="17">
        <v>980.5</v>
      </c>
      <c r="J7" s="17">
        <v>1026</v>
      </c>
      <c r="K7" s="17">
        <v>952</v>
      </c>
      <c r="L7" s="17">
        <v>1025</v>
      </c>
      <c r="M7" s="17">
        <v>982</v>
      </c>
      <c r="N7" s="17">
        <v>1200</v>
      </c>
      <c r="O7" s="18">
        <v>1060</v>
      </c>
      <c r="P7" s="19">
        <f t="shared" si="0"/>
        <v>1002.5357142857143</v>
      </c>
    </row>
    <row r="8" spans="1:16" x14ac:dyDescent="0.25">
      <c r="A8" s="20" t="s">
        <v>16</v>
      </c>
      <c r="B8" s="21">
        <v>18.094899999999999</v>
      </c>
      <c r="C8" s="21">
        <v>18.647200000000002</v>
      </c>
      <c r="D8" s="21">
        <v>18.462849999999996</v>
      </c>
      <c r="E8" s="21">
        <v>18.850000000000001</v>
      </c>
      <c r="F8" s="21">
        <v>17.79</v>
      </c>
      <c r="G8" s="22">
        <v>17.89</v>
      </c>
      <c r="H8" s="21">
        <v>18.316784781870311</v>
      </c>
      <c r="I8" s="21">
        <v>18.91</v>
      </c>
      <c r="J8" s="21">
        <v>18.458272800000003</v>
      </c>
      <c r="K8" s="21">
        <v>17.381</v>
      </c>
      <c r="L8" s="21">
        <v>17.93</v>
      </c>
      <c r="M8" s="21">
        <v>20.07</v>
      </c>
      <c r="N8" s="21">
        <v>16.89</v>
      </c>
      <c r="O8" s="23">
        <v>18.997</v>
      </c>
      <c r="P8" s="24">
        <f t="shared" si="0"/>
        <v>18.334857684419308</v>
      </c>
    </row>
    <row r="9" spans="1:16" ht="15.75" thickBot="1" x14ac:dyDescent="0.3">
      <c r="A9" s="25" t="s">
        <v>17</v>
      </c>
      <c r="B9" s="26">
        <v>25380</v>
      </c>
      <c r="C9" s="26">
        <v>26706</v>
      </c>
      <c r="D9" s="26">
        <v>26354.747999999996</v>
      </c>
      <c r="E9" s="26">
        <v>26280</v>
      </c>
      <c r="F9" s="26">
        <v>24500</v>
      </c>
      <c r="G9" s="26">
        <v>25201</v>
      </c>
      <c r="H9" s="26">
        <v>27530</v>
      </c>
      <c r="I9" s="26">
        <v>26442</v>
      </c>
      <c r="J9" s="26">
        <v>25540</v>
      </c>
      <c r="K9" s="26">
        <v>26145</v>
      </c>
      <c r="L9" s="27">
        <v>26224</v>
      </c>
      <c r="M9" s="26">
        <v>26450</v>
      </c>
      <c r="N9" s="26">
        <v>24292</v>
      </c>
      <c r="O9" s="28">
        <v>27080</v>
      </c>
      <c r="P9" s="29">
        <f t="shared" si="0"/>
        <v>26008.910571428572</v>
      </c>
    </row>
    <row r="10" spans="1:16" s="5" customFormat="1" ht="19.5" thickBot="1" x14ac:dyDescent="0.3">
      <c r="A10" s="53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</row>
    <row r="11" spans="1:16" s="5" customFormat="1" x14ac:dyDescent="0.25">
      <c r="A11" s="12" t="s">
        <v>21</v>
      </c>
      <c r="B11" s="13">
        <v>17932.124521273952</v>
      </c>
      <c r="C11" s="13">
        <v>18147.34584450402</v>
      </c>
      <c r="D11" s="13">
        <v>18205.206671776028</v>
      </c>
      <c r="E11" s="13">
        <v>17735.809018567637</v>
      </c>
      <c r="F11" s="13">
        <v>17470.489038785836</v>
      </c>
      <c r="G11" s="13">
        <v>18086.528787031861</v>
      </c>
      <c r="H11" s="13">
        <v>18605.762399945408</v>
      </c>
      <c r="I11" s="13">
        <v>17786.779481755686</v>
      </c>
      <c r="J11" s="13">
        <v>17567.407498712444</v>
      </c>
      <c r="K11" s="13">
        <v>19113.284621138024</v>
      </c>
      <c r="L11" s="13">
        <v>18556.832124930286</v>
      </c>
      <c r="M11" s="13">
        <v>16763.52765321375</v>
      </c>
      <c r="N11" s="13">
        <v>18166.962699822379</v>
      </c>
      <c r="O11" s="14">
        <v>18192.346159919987</v>
      </c>
      <c r="P11" s="15">
        <f t="shared" ref="P11:P14" si="1">SUMIF(B11:O11,"&gt;0")/COUNTIF(B11:O11,"&gt;0")</f>
        <v>18023.600465812666</v>
      </c>
    </row>
    <row r="12" spans="1:16" s="5" customFormat="1" x14ac:dyDescent="0.25">
      <c r="A12" s="16" t="s">
        <v>20</v>
      </c>
      <c r="B12" s="17">
        <v>962</v>
      </c>
      <c r="C12" s="17">
        <v>835</v>
      </c>
      <c r="D12" s="17">
        <v>1155</v>
      </c>
      <c r="E12" s="17">
        <v>927</v>
      </c>
      <c r="F12" s="17">
        <v>1035</v>
      </c>
      <c r="G12" s="17">
        <v>976</v>
      </c>
      <c r="H12" s="17">
        <v>1020</v>
      </c>
      <c r="I12" s="17">
        <v>981.1</v>
      </c>
      <c r="J12" s="17">
        <v>1024</v>
      </c>
      <c r="K12" s="17">
        <v>950</v>
      </c>
      <c r="L12" s="17">
        <v>1025</v>
      </c>
      <c r="M12" s="17">
        <v>982</v>
      </c>
      <c r="N12" s="17">
        <v>1200</v>
      </c>
      <c r="O12" s="18">
        <v>1060</v>
      </c>
      <c r="P12" s="19">
        <f t="shared" si="1"/>
        <v>1009.4357142857143</v>
      </c>
    </row>
    <row r="13" spans="1:16" s="5" customFormat="1" x14ac:dyDescent="0.25">
      <c r="A13" s="20" t="s">
        <v>16</v>
      </c>
      <c r="B13" s="21">
        <v>18.094899999999999</v>
      </c>
      <c r="C13" s="21">
        <v>18.650000000000002</v>
      </c>
      <c r="D13" s="21">
        <v>18.462849999999996</v>
      </c>
      <c r="E13" s="21">
        <v>18.850000000000001</v>
      </c>
      <c r="F13" s="21">
        <v>17.79</v>
      </c>
      <c r="G13" s="22">
        <v>17.89</v>
      </c>
      <c r="H13" s="21">
        <v>18.291107490494372</v>
      </c>
      <c r="I13" s="21">
        <v>18.91</v>
      </c>
      <c r="J13" s="21">
        <v>18.458272800000003</v>
      </c>
      <c r="K13" s="21">
        <v>17.381</v>
      </c>
      <c r="L13" s="21">
        <v>17.93</v>
      </c>
      <c r="M13" s="21">
        <v>20.07</v>
      </c>
      <c r="N13" s="21">
        <v>16.89</v>
      </c>
      <c r="O13" s="23">
        <v>18.997</v>
      </c>
      <c r="P13" s="24">
        <f t="shared" si="1"/>
        <v>18.333223592178172</v>
      </c>
    </row>
    <row r="14" spans="1:16" s="5" customFormat="1" ht="15.75" thickBot="1" x14ac:dyDescent="0.3">
      <c r="A14" s="25" t="s">
        <v>17</v>
      </c>
      <c r="B14" s="26">
        <v>27040</v>
      </c>
      <c r="C14" s="26">
        <v>28204</v>
      </c>
      <c r="D14" s="26">
        <v>28010</v>
      </c>
      <c r="E14" s="26">
        <v>27860</v>
      </c>
      <c r="F14" s="26">
        <v>25900</v>
      </c>
      <c r="G14" s="26">
        <v>26964</v>
      </c>
      <c r="H14" s="26">
        <v>28360</v>
      </c>
      <c r="I14" s="26">
        <v>28029</v>
      </c>
      <c r="J14" s="26">
        <v>27022</v>
      </c>
      <c r="K14" s="26">
        <v>27684</v>
      </c>
      <c r="L14" s="27">
        <v>27727</v>
      </c>
      <c r="M14" s="26">
        <v>28037</v>
      </c>
      <c r="N14" s="26">
        <v>25570</v>
      </c>
      <c r="O14" s="28">
        <v>28800</v>
      </c>
      <c r="P14" s="29">
        <f t="shared" si="1"/>
        <v>27514.785714285714</v>
      </c>
    </row>
    <row r="15" spans="1:16" s="5" customFormat="1" ht="19.5" thickBot="1" x14ac:dyDescent="0.3">
      <c r="A15" s="53" t="s">
        <v>46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6" s="5" customFormat="1" x14ac:dyDescent="0.25">
      <c r="A16" s="12" t="s">
        <v>21</v>
      </c>
      <c r="B16" s="13">
        <v>19367.225019204307</v>
      </c>
      <c r="C16" s="13">
        <v>19639.610389610389</v>
      </c>
      <c r="D16" s="13">
        <v>19646.587215601303</v>
      </c>
      <c r="E16" s="13">
        <v>19154.801061007955</v>
      </c>
      <c r="F16" s="13">
        <v>18954.468802698146</v>
      </c>
      <c r="G16" s="13">
        <v>19171.827836780325</v>
      </c>
      <c r="H16" s="13">
        <v>20127.745822158722</v>
      </c>
      <c r="I16" s="13">
        <v>19024.854574299312</v>
      </c>
      <c r="J16" s="13">
        <v>18625.794716827455</v>
      </c>
      <c r="K16" s="13">
        <v>20642.54070536793</v>
      </c>
      <c r="L16" s="13">
        <v>19819.743446737313</v>
      </c>
      <c r="M16" s="13">
        <v>18104.633781763827</v>
      </c>
      <c r="N16" s="13">
        <v>19411.722912966252</v>
      </c>
      <c r="O16" s="14">
        <v>19651.523924830235</v>
      </c>
      <c r="P16" s="15">
        <f t="shared" ref="P16:P19" si="2">SUMIF(B16:O16,"&gt;0")/COUNTIF(B16:O16,"&gt;0")</f>
        <v>19381.648586418101</v>
      </c>
    </row>
    <row r="17" spans="1:16" s="5" customFormat="1" x14ac:dyDescent="0.25">
      <c r="A17" s="16" t="s">
        <v>20</v>
      </c>
      <c r="B17" s="17">
        <v>962</v>
      </c>
      <c r="C17" s="17">
        <v>835</v>
      </c>
      <c r="D17" s="17">
        <v>1140</v>
      </c>
      <c r="E17" s="17">
        <v>927</v>
      </c>
      <c r="F17" s="17">
        <v>1035</v>
      </c>
      <c r="G17" s="17">
        <v>981</v>
      </c>
      <c r="H17" s="17">
        <v>1020</v>
      </c>
      <c r="I17" s="17">
        <v>982.3</v>
      </c>
      <c r="J17" s="17">
        <v>1017</v>
      </c>
      <c r="K17" s="17">
        <v>949</v>
      </c>
      <c r="L17" s="17">
        <v>1005</v>
      </c>
      <c r="M17" s="17">
        <v>982</v>
      </c>
      <c r="N17" s="17">
        <v>1335</v>
      </c>
      <c r="O17" s="18">
        <v>1040</v>
      </c>
      <c r="P17" s="19">
        <f t="shared" si="2"/>
        <v>1015.0214285714285</v>
      </c>
    </row>
    <row r="18" spans="1:16" s="5" customFormat="1" x14ac:dyDescent="0.25">
      <c r="A18" s="20" t="s">
        <v>16</v>
      </c>
      <c r="B18" s="21">
        <v>18.094899999999999</v>
      </c>
      <c r="C18" s="21">
        <v>18.48</v>
      </c>
      <c r="D18" s="21">
        <v>18.459999999999997</v>
      </c>
      <c r="E18" s="21">
        <v>18.850000000000001</v>
      </c>
      <c r="F18" s="21">
        <v>17.79</v>
      </c>
      <c r="G18" s="22">
        <v>17.89</v>
      </c>
      <c r="H18" s="21">
        <v>18.261359381603061</v>
      </c>
      <c r="I18" s="21">
        <v>18.91</v>
      </c>
      <c r="J18" s="21">
        <v>18.458272800000003</v>
      </c>
      <c r="K18" s="21">
        <v>17.381</v>
      </c>
      <c r="L18" s="21">
        <v>17.93</v>
      </c>
      <c r="M18" s="21">
        <v>20.07</v>
      </c>
      <c r="N18" s="21">
        <v>16.89</v>
      </c>
      <c r="O18" s="23">
        <v>18.997</v>
      </c>
      <c r="P18" s="24">
        <f t="shared" si="2"/>
        <v>18.318752298685933</v>
      </c>
    </row>
    <row r="19" spans="1:16" s="5" customFormat="1" ht="15.75" thickBot="1" x14ac:dyDescent="0.3">
      <c r="A19" s="25" t="s">
        <v>17</v>
      </c>
      <c r="B19" s="26">
        <v>29204</v>
      </c>
      <c r="C19" s="26">
        <v>30245</v>
      </c>
      <c r="D19" s="26">
        <v>30223</v>
      </c>
      <c r="E19" s="26">
        <v>30089</v>
      </c>
      <c r="F19" s="26">
        <v>28100</v>
      </c>
      <c r="G19" s="26">
        <v>28582</v>
      </c>
      <c r="H19" s="26">
        <v>30630</v>
      </c>
      <c r="I19" s="26">
        <v>29980</v>
      </c>
      <c r="J19" s="26">
        <v>28650</v>
      </c>
      <c r="K19" s="26">
        <v>29899</v>
      </c>
      <c r="L19" s="27">
        <v>29614</v>
      </c>
      <c r="M19" s="26">
        <v>30280</v>
      </c>
      <c r="N19" s="26">
        <v>27322</v>
      </c>
      <c r="O19" s="28">
        <v>31110</v>
      </c>
      <c r="P19" s="29">
        <f t="shared" si="2"/>
        <v>29566.285714285714</v>
      </c>
    </row>
    <row r="20" spans="1:16" ht="19.5" thickBot="1" x14ac:dyDescent="0.3">
      <c r="A20" s="53" t="s">
        <v>41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</row>
    <row r="21" spans="1:16" x14ac:dyDescent="0.25">
      <c r="A21" s="12" t="s">
        <v>21</v>
      </c>
      <c r="B21" s="33">
        <f t="shared" ref="B21:O21" si="3">ROUND(B11-B6,0)</f>
        <v>1101</v>
      </c>
      <c r="C21" s="33">
        <f t="shared" si="3"/>
        <v>961</v>
      </c>
      <c r="D21" s="33">
        <f t="shared" si="3"/>
        <v>1076</v>
      </c>
      <c r="E21" s="33">
        <f t="shared" si="3"/>
        <v>1006</v>
      </c>
      <c r="F21" s="33">
        <f t="shared" si="3"/>
        <v>944</v>
      </c>
      <c r="G21" s="33">
        <f t="shared" si="3"/>
        <v>1183</v>
      </c>
      <c r="H21" s="33">
        <f t="shared" si="3"/>
        <v>570</v>
      </c>
      <c r="I21" s="33">
        <f t="shared" si="3"/>
        <v>1007</v>
      </c>
      <c r="J21" s="33">
        <f t="shared" si="3"/>
        <v>963</v>
      </c>
      <c r="K21" s="33">
        <f t="shared" si="3"/>
        <v>1063</v>
      </c>
      <c r="L21" s="33">
        <f t="shared" si="3"/>
        <v>1006</v>
      </c>
      <c r="M21" s="33">
        <f t="shared" si="3"/>
        <v>949</v>
      </c>
      <c r="N21" s="33">
        <f t="shared" si="3"/>
        <v>908</v>
      </c>
      <c r="O21" s="34">
        <f t="shared" si="3"/>
        <v>1086</v>
      </c>
      <c r="P21" s="15">
        <f t="shared" ref="P21:P24" si="4">AVERAGE(B21:O21)</f>
        <v>987.35714285714289</v>
      </c>
    </row>
    <row r="22" spans="1:16" x14ac:dyDescent="0.25">
      <c r="A22" s="16" t="s">
        <v>20</v>
      </c>
      <c r="B22" s="35">
        <f t="shared" ref="B22:O22" si="5">ROUND(B12-B7,0)</f>
        <v>0</v>
      </c>
      <c r="C22" s="35">
        <f t="shared" si="5"/>
        <v>0</v>
      </c>
      <c r="D22" s="35">
        <f t="shared" si="5"/>
        <v>5</v>
      </c>
      <c r="E22" s="35">
        <f t="shared" si="5"/>
        <v>40</v>
      </c>
      <c r="F22" s="35">
        <f t="shared" si="5"/>
        <v>0</v>
      </c>
      <c r="G22" s="35">
        <f t="shared" si="5"/>
        <v>55</v>
      </c>
      <c r="H22" s="35">
        <f t="shared" si="5"/>
        <v>0</v>
      </c>
      <c r="I22" s="35">
        <f t="shared" si="5"/>
        <v>1</v>
      </c>
      <c r="J22" s="35">
        <f t="shared" si="5"/>
        <v>-2</v>
      </c>
      <c r="K22" s="35">
        <f t="shared" si="5"/>
        <v>-2</v>
      </c>
      <c r="L22" s="35">
        <f t="shared" si="5"/>
        <v>0</v>
      </c>
      <c r="M22" s="35">
        <f t="shared" si="5"/>
        <v>0</v>
      </c>
      <c r="N22" s="35">
        <f t="shared" si="5"/>
        <v>0</v>
      </c>
      <c r="O22" s="36">
        <f t="shared" si="5"/>
        <v>0</v>
      </c>
      <c r="P22" s="19">
        <f t="shared" si="4"/>
        <v>6.9285714285714288</v>
      </c>
    </row>
    <row r="23" spans="1:16" x14ac:dyDescent="0.25">
      <c r="A23" s="20" t="s">
        <v>16</v>
      </c>
      <c r="B23" s="38">
        <f t="shared" ref="B23:O23" si="6">ROUND(B13-B8,2)</f>
        <v>0</v>
      </c>
      <c r="C23" s="38">
        <f t="shared" si="6"/>
        <v>0</v>
      </c>
      <c r="D23" s="38">
        <f t="shared" si="6"/>
        <v>0</v>
      </c>
      <c r="E23" s="38">
        <f t="shared" si="6"/>
        <v>0</v>
      </c>
      <c r="F23" s="38">
        <f t="shared" si="6"/>
        <v>0</v>
      </c>
      <c r="G23" s="38">
        <f t="shared" si="6"/>
        <v>0</v>
      </c>
      <c r="H23" s="38">
        <f t="shared" si="6"/>
        <v>-0.03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0</v>
      </c>
      <c r="O23" s="39">
        <f t="shared" si="6"/>
        <v>0</v>
      </c>
      <c r="P23" s="37">
        <f t="shared" si="4"/>
        <v>-2.142857142857143E-3</v>
      </c>
    </row>
    <row r="24" spans="1:16" ht="15.75" thickBot="1" x14ac:dyDescent="0.3">
      <c r="A24" s="25" t="s">
        <v>17</v>
      </c>
      <c r="B24" s="48">
        <f t="shared" ref="B24:O24" si="7">ROUND(B14-B9,0)</f>
        <v>1660</v>
      </c>
      <c r="C24" s="48">
        <f t="shared" si="7"/>
        <v>1498</v>
      </c>
      <c r="D24" s="48">
        <f t="shared" si="7"/>
        <v>1655</v>
      </c>
      <c r="E24" s="48">
        <f t="shared" si="7"/>
        <v>1580</v>
      </c>
      <c r="F24" s="48">
        <f t="shared" si="7"/>
        <v>1400</v>
      </c>
      <c r="G24" s="48">
        <f t="shared" si="7"/>
        <v>1763</v>
      </c>
      <c r="H24" s="48">
        <f t="shared" si="7"/>
        <v>830</v>
      </c>
      <c r="I24" s="48">
        <f t="shared" si="7"/>
        <v>1587</v>
      </c>
      <c r="J24" s="48">
        <f t="shared" si="7"/>
        <v>1482</v>
      </c>
      <c r="K24" s="48">
        <f t="shared" si="7"/>
        <v>1539</v>
      </c>
      <c r="L24" s="48">
        <f t="shared" si="7"/>
        <v>1503</v>
      </c>
      <c r="M24" s="48">
        <f t="shared" si="7"/>
        <v>1587</v>
      </c>
      <c r="N24" s="48">
        <f t="shared" si="7"/>
        <v>1278</v>
      </c>
      <c r="O24" s="49">
        <f t="shared" si="7"/>
        <v>1720</v>
      </c>
      <c r="P24" s="50">
        <f t="shared" si="4"/>
        <v>1505.8571428571429</v>
      </c>
    </row>
    <row r="25" spans="1:16" ht="19.5" thickBot="1" x14ac:dyDescent="0.3">
      <c r="A25" s="53" t="s">
        <v>47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6" x14ac:dyDescent="0.25">
      <c r="A26" s="12" t="s">
        <v>21</v>
      </c>
      <c r="B26" s="33">
        <f>ROUND(B16-B11,0)</f>
        <v>1435</v>
      </c>
      <c r="C26" s="33">
        <f t="shared" ref="C26:O26" si="8">ROUND(C16-C11,0)</f>
        <v>1492</v>
      </c>
      <c r="D26" s="33">
        <f t="shared" si="8"/>
        <v>1441</v>
      </c>
      <c r="E26" s="33">
        <f t="shared" si="8"/>
        <v>1419</v>
      </c>
      <c r="F26" s="33">
        <f t="shared" si="8"/>
        <v>1484</v>
      </c>
      <c r="G26" s="33">
        <f t="shared" si="8"/>
        <v>1085</v>
      </c>
      <c r="H26" s="33">
        <f t="shared" si="8"/>
        <v>1522</v>
      </c>
      <c r="I26" s="33">
        <f t="shared" si="8"/>
        <v>1238</v>
      </c>
      <c r="J26" s="33">
        <f t="shared" si="8"/>
        <v>1058</v>
      </c>
      <c r="K26" s="33">
        <f t="shared" si="8"/>
        <v>1529</v>
      </c>
      <c r="L26" s="33">
        <f t="shared" si="8"/>
        <v>1263</v>
      </c>
      <c r="M26" s="33">
        <f t="shared" si="8"/>
        <v>1341</v>
      </c>
      <c r="N26" s="33">
        <f t="shared" si="8"/>
        <v>1245</v>
      </c>
      <c r="O26" s="34">
        <f t="shared" si="8"/>
        <v>1459</v>
      </c>
      <c r="P26" s="15">
        <f t="shared" ref="P26:P29" si="9">AVERAGE(B26:O26)</f>
        <v>1357.9285714285713</v>
      </c>
    </row>
    <row r="27" spans="1:16" x14ac:dyDescent="0.25">
      <c r="A27" s="16" t="s">
        <v>20</v>
      </c>
      <c r="B27" s="35">
        <f t="shared" ref="B27:O27" si="10">ROUND(B17-B12,0)</f>
        <v>0</v>
      </c>
      <c r="C27" s="35">
        <f t="shared" si="10"/>
        <v>0</v>
      </c>
      <c r="D27" s="35">
        <f t="shared" si="10"/>
        <v>-15</v>
      </c>
      <c r="E27" s="35">
        <f t="shared" si="10"/>
        <v>0</v>
      </c>
      <c r="F27" s="35">
        <f t="shared" si="10"/>
        <v>0</v>
      </c>
      <c r="G27" s="35">
        <f t="shared" si="10"/>
        <v>5</v>
      </c>
      <c r="H27" s="35">
        <f t="shared" si="10"/>
        <v>0</v>
      </c>
      <c r="I27" s="35">
        <f t="shared" si="10"/>
        <v>1</v>
      </c>
      <c r="J27" s="35">
        <f t="shared" si="10"/>
        <v>-7</v>
      </c>
      <c r="K27" s="35">
        <f t="shared" si="10"/>
        <v>-1</v>
      </c>
      <c r="L27" s="35">
        <f t="shared" si="10"/>
        <v>-20</v>
      </c>
      <c r="M27" s="35">
        <f t="shared" si="10"/>
        <v>0</v>
      </c>
      <c r="N27" s="35">
        <f t="shared" si="10"/>
        <v>135</v>
      </c>
      <c r="O27" s="36">
        <f t="shared" si="10"/>
        <v>-20</v>
      </c>
      <c r="P27" s="19">
        <f t="shared" si="9"/>
        <v>5.5714285714285712</v>
      </c>
    </row>
    <row r="28" spans="1:16" x14ac:dyDescent="0.25">
      <c r="A28" s="20" t="s">
        <v>16</v>
      </c>
      <c r="B28" s="38">
        <f t="shared" ref="B28:O28" si="11">ROUND(B18-B13,2)</f>
        <v>0</v>
      </c>
      <c r="C28" s="38">
        <f t="shared" si="11"/>
        <v>-0.17</v>
      </c>
      <c r="D28" s="38">
        <f t="shared" si="11"/>
        <v>0</v>
      </c>
      <c r="E28" s="38">
        <f t="shared" si="11"/>
        <v>0</v>
      </c>
      <c r="F28" s="38">
        <f t="shared" si="11"/>
        <v>0</v>
      </c>
      <c r="G28" s="38">
        <f t="shared" si="11"/>
        <v>0</v>
      </c>
      <c r="H28" s="38">
        <f t="shared" si="11"/>
        <v>-0.03</v>
      </c>
      <c r="I28" s="38">
        <f t="shared" si="11"/>
        <v>0</v>
      </c>
      <c r="J28" s="38">
        <f t="shared" si="11"/>
        <v>0</v>
      </c>
      <c r="K28" s="38">
        <f t="shared" si="11"/>
        <v>0</v>
      </c>
      <c r="L28" s="38">
        <f t="shared" si="11"/>
        <v>0</v>
      </c>
      <c r="M28" s="38">
        <f t="shared" si="11"/>
        <v>0</v>
      </c>
      <c r="N28" s="38">
        <f t="shared" si="11"/>
        <v>0</v>
      </c>
      <c r="O28" s="39">
        <f t="shared" si="11"/>
        <v>0</v>
      </c>
      <c r="P28" s="37">
        <f t="shared" si="9"/>
        <v>-1.4285714285714287E-2</v>
      </c>
    </row>
    <row r="29" spans="1:16" ht="15.75" thickBot="1" x14ac:dyDescent="0.3">
      <c r="A29" s="25" t="s">
        <v>17</v>
      </c>
      <c r="B29" s="48">
        <f t="shared" ref="B29:O29" si="12">ROUND(B19-B14,0)</f>
        <v>2164</v>
      </c>
      <c r="C29" s="48">
        <f t="shared" si="12"/>
        <v>2041</v>
      </c>
      <c r="D29" s="48">
        <f t="shared" si="12"/>
        <v>2213</v>
      </c>
      <c r="E29" s="48">
        <f t="shared" si="12"/>
        <v>2229</v>
      </c>
      <c r="F29" s="48">
        <f t="shared" si="12"/>
        <v>2200</v>
      </c>
      <c r="G29" s="48">
        <f t="shared" si="12"/>
        <v>1618</v>
      </c>
      <c r="H29" s="48">
        <f t="shared" si="12"/>
        <v>2270</v>
      </c>
      <c r="I29" s="48">
        <f t="shared" si="12"/>
        <v>1951</v>
      </c>
      <c r="J29" s="48">
        <f t="shared" si="12"/>
        <v>1628</v>
      </c>
      <c r="K29" s="48">
        <f t="shared" si="12"/>
        <v>2215</v>
      </c>
      <c r="L29" s="48">
        <f t="shared" si="12"/>
        <v>1887</v>
      </c>
      <c r="M29" s="48">
        <f t="shared" si="12"/>
        <v>2243</v>
      </c>
      <c r="N29" s="48">
        <f t="shared" si="12"/>
        <v>1752</v>
      </c>
      <c r="O29" s="49">
        <f t="shared" si="12"/>
        <v>2310</v>
      </c>
      <c r="P29" s="50">
        <f t="shared" si="9"/>
        <v>2051.5</v>
      </c>
    </row>
    <row r="30" spans="1:16" ht="19.5" thickBot="1" x14ac:dyDescent="0.3">
      <c r="A30" s="53" t="s">
        <v>40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6" x14ac:dyDescent="0.25">
      <c r="A31" s="12" t="s">
        <v>21</v>
      </c>
      <c r="B31" s="44">
        <f t="shared" ref="B31:O31" si="13">ROUND(100*(B11-B6)/B6,2)</f>
        <v>6.54</v>
      </c>
      <c r="C31" s="44">
        <f t="shared" si="13"/>
        <v>5.59</v>
      </c>
      <c r="D31" s="44">
        <f t="shared" si="13"/>
        <v>6.28</v>
      </c>
      <c r="E31" s="44">
        <f t="shared" si="13"/>
        <v>6.01</v>
      </c>
      <c r="F31" s="44">
        <f t="shared" si="13"/>
        <v>5.71</v>
      </c>
      <c r="G31" s="44">
        <f t="shared" si="13"/>
        <v>7</v>
      </c>
      <c r="H31" s="44">
        <f t="shared" si="13"/>
        <v>3.16</v>
      </c>
      <c r="I31" s="44">
        <f t="shared" si="13"/>
        <v>6</v>
      </c>
      <c r="J31" s="44">
        <f t="shared" si="13"/>
        <v>5.8</v>
      </c>
      <c r="K31" s="44">
        <f t="shared" si="13"/>
        <v>5.89</v>
      </c>
      <c r="L31" s="44">
        <f t="shared" si="13"/>
        <v>5.73</v>
      </c>
      <c r="M31" s="44">
        <f t="shared" si="13"/>
        <v>6</v>
      </c>
      <c r="N31" s="44">
        <f t="shared" si="13"/>
        <v>5.26</v>
      </c>
      <c r="O31" s="45">
        <f t="shared" si="13"/>
        <v>6.35</v>
      </c>
      <c r="P31" s="41">
        <f t="shared" ref="P31:P34" si="14">AVERAGE(B31:O31)</f>
        <v>5.8085714285714287</v>
      </c>
    </row>
    <row r="32" spans="1:16" x14ac:dyDescent="0.25">
      <c r="A32" s="16" t="s">
        <v>20</v>
      </c>
      <c r="B32" s="38">
        <f t="shared" ref="B32:O32" si="15">ROUND(100*(B12-B7)/B7,2)</f>
        <v>0</v>
      </c>
      <c r="C32" s="38">
        <f t="shared" si="15"/>
        <v>0</v>
      </c>
      <c r="D32" s="38">
        <f t="shared" si="15"/>
        <v>0.43</v>
      </c>
      <c r="E32" s="38">
        <f t="shared" si="15"/>
        <v>4.51</v>
      </c>
      <c r="F32" s="38">
        <f t="shared" si="15"/>
        <v>0</v>
      </c>
      <c r="G32" s="38">
        <f t="shared" si="15"/>
        <v>5.97</v>
      </c>
      <c r="H32" s="38">
        <f t="shared" si="15"/>
        <v>0</v>
      </c>
      <c r="I32" s="38">
        <f t="shared" si="15"/>
        <v>0.06</v>
      </c>
      <c r="J32" s="38">
        <f t="shared" si="15"/>
        <v>-0.19</v>
      </c>
      <c r="K32" s="38">
        <f t="shared" si="15"/>
        <v>-0.21</v>
      </c>
      <c r="L32" s="38">
        <f t="shared" si="15"/>
        <v>0</v>
      </c>
      <c r="M32" s="38">
        <f t="shared" si="15"/>
        <v>0</v>
      </c>
      <c r="N32" s="38">
        <f t="shared" si="15"/>
        <v>0</v>
      </c>
      <c r="O32" s="39">
        <f t="shared" si="15"/>
        <v>0</v>
      </c>
      <c r="P32" s="42">
        <f t="shared" si="14"/>
        <v>0.755</v>
      </c>
    </row>
    <row r="33" spans="1:16" x14ac:dyDescent="0.25">
      <c r="A33" s="20" t="s">
        <v>16</v>
      </c>
      <c r="B33" s="38">
        <f t="shared" ref="B33:O33" si="16">ROUND(100*(B13-B8)/B8,2)</f>
        <v>0</v>
      </c>
      <c r="C33" s="38">
        <f t="shared" si="16"/>
        <v>0.02</v>
      </c>
      <c r="D33" s="38">
        <f t="shared" si="16"/>
        <v>0</v>
      </c>
      <c r="E33" s="38">
        <f t="shared" si="16"/>
        <v>0</v>
      </c>
      <c r="F33" s="38">
        <f t="shared" si="16"/>
        <v>0</v>
      </c>
      <c r="G33" s="38">
        <f t="shared" si="16"/>
        <v>0</v>
      </c>
      <c r="H33" s="38">
        <f t="shared" si="16"/>
        <v>-0.14000000000000001</v>
      </c>
      <c r="I33" s="38">
        <f t="shared" si="16"/>
        <v>0</v>
      </c>
      <c r="J33" s="38">
        <f t="shared" si="16"/>
        <v>0</v>
      </c>
      <c r="K33" s="38">
        <f t="shared" si="16"/>
        <v>0</v>
      </c>
      <c r="L33" s="38">
        <f t="shared" si="16"/>
        <v>0</v>
      </c>
      <c r="M33" s="38">
        <f t="shared" si="16"/>
        <v>0</v>
      </c>
      <c r="N33" s="38">
        <f t="shared" si="16"/>
        <v>0</v>
      </c>
      <c r="O33" s="39">
        <f t="shared" si="16"/>
        <v>0</v>
      </c>
      <c r="P33" s="37">
        <f t="shared" si="14"/>
        <v>-8.5714285714285719E-3</v>
      </c>
    </row>
    <row r="34" spans="1:16" ht="15.75" thickBot="1" x14ac:dyDescent="0.3">
      <c r="A34" s="25" t="s">
        <v>17</v>
      </c>
      <c r="B34" s="46">
        <f t="shared" ref="B34:O34" si="17">ROUND(100*(B14-B9)/B9,2)</f>
        <v>6.54</v>
      </c>
      <c r="C34" s="46">
        <f t="shared" si="17"/>
        <v>5.61</v>
      </c>
      <c r="D34" s="46">
        <f t="shared" si="17"/>
        <v>6.28</v>
      </c>
      <c r="E34" s="46">
        <f t="shared" si="17"/>
        <v>6.01</v>
      </c>
      <c r="F34" s="46">
        <f t="shared" si="17"/>
        <v>5.71</v>
      </c>
      <c r="G34" s="46">
        <f t="shared" si="17"/>
        <v>7</v>
      </c>
      <c r="H34" s="46">
        <f t="shared" si="17"/>
        <v>3.01</v>
      </c>
      <c r="I34" s="46">
        <f t="shared" si="17"/>
        <v>6</v>
      </c>
      <c r="J34" s="46">
        <f t="shared" si="17"/>
        <v>5.8</v>
      </c>
      <c r="K34" s="46">
        <f t="shared" si="17"/>
        <v>5.89</v>
      </c>
      <c r="L34" s="46">
        <f t="shared" si="17"/>
        <v>5.73</v>
      </c>
      <c r="M34" s="46">
        <f t="shared" si="17"/>
        <v>6</v>
      </c>
      <c r="N34" s="46">
        <f t="shared" si="17"/>
        <v>5.26</v>
      </c>
      <c r="O34" s="47">
        <f t="shared" si="17"/>
        <v>6.35</v>
      </c>
      <c r="P34" s="43">
        <f t="shared" si="14"/>
        <v>5.7992857142857144</v>
      </c>
    </row>
    <row r="35" spans="1:16" ht="19.5" thickBot="1" x14ac:dyDescent="0.3">
      <c r="A35" s="53" t="s">
        <v>48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1:16" x14ac:dyDescent="0.25">
      <c r="A36" s="12" t="s">
        <v>21</v>
      </c>
      <c r="B36" s="44">
        <f t="shared" ref="B36:O36" si="18">ROUND(100*(B16-B11)/B11,2)</f>
        <v>8</v>
      </c>
      <c r="C36" s="44">
        <f t="shared" si="18"/>
        <v>8.2200000000000006</v>
      </c>
      <c r="D36" s="44">
        <f t="shared" si="18"/>
        <v>7.92</v>
      </c>
      <c r="E36" s="44">
        <f t="shared" si="18"/>
        <v>8</v>
      </c>
      <c r="F36" s="44">
        <f t="shared" si="18"/>
        <v>8.49</v>
      </c>
      <c r="G36" s="44">
        <f t="shared" si="18"/>
        <v>6</v>
      </c>
      <c r="H36" s="44">
        <f t="shared" si="18"/>
        <v>8.18</v>
      </c>
      <c r="I36" s="44">
        <f t="shared" si="18"/>
        <v>6.96</v>
      </c>
      <c r="J36" s="44">
        <f t="shared" si="18"/>
        <v>6.02</v>
      </c>
      <c r="K36" s="44">
        <f t="shared" si="18"/>
        <v>8</v>
      </c>
      <c r="L36" s="44">
        <f t="shared" si="18"/>
        <v>6.81</v>
      </c>
      <c r="M36" s="44">
        <f t="shared" si="18"/>
        <v>8</v>
      </c>
      <c r="N36" s="44">
        <f t="shared" si="18"/>
        <v>6.85</v>
      </c>
      <c r="O36" s="45">
        <f t="shared" si="18"/>
        <v>8.02</v>
      </c>
      <c r="P36" s="41">
        <f t="shared" ref="P36:P39" si="19">AVERAGE(B36:O36)</f>
        <v>7.5335714285714284</v>
      </c>
    </row>
    <row r="37" spans="1:16" x14ac:dyDescent="0.25">
      <c r="A37" s="16" t="s">
        <v>20</v>
      </c>
      <c r="B37" s="38">
        <f t="shared" ref="B37:O37" si="20">ROUND(100*(B17-B12)/B12,2)</f>
        <v>0</v>
      </c>
      <c r="C37" s="38">
        <f t="shared" si="20"/>
        <v>0</v>
      </c>
      <c r="D37" s="38">
        <f t="shared" si="20"/>
        <v>-1.3</v>
      </c>
      <c r="E37" s="38">
        <f t="shared" si="20"/>
        <v>0</v>
      </c>
      <c r="F37" s="38">
        <f t="shared" si="20"/>
        <v>0</v>
      </c>
      <c r="G37" s="38">
        <f t="shared" si="20"/>
        <v>0.51</v>
      </c>
      <c r="H37" s="38">
        <f t="shared" si="20"/>
        <v>0</v>
      </c>
      <c r="I37" s="38">
        <f t="shared" si="20"/>
        <v>0.12</v>
      </c>
      <c r="J37" s="38">
        <f t="shared" si="20"/>
        <v>-0.68</v>
      </c>
      <c r="K37" s="38">
        <f t="shared" si="20"/>
        <v>-0.11</v>
      </c>
      <c r="L37" s="38">
        <f t="shared" si="20"/>
        <v>-1.95</v>
      </c>
      <c r="M37" s="38">
        <f t="shared" si="20"/>
        <v>0</v>
      </c>
      <c r="N37" s="38">
        <f t="shared" si="20"/>
        <v>11.25</v>
      </c>
      <c r="O37" s="39">
        <f t="shared" si="20"/>
        <v>-1.89</v>
      </c>
      <c r="P37" s="42">
        <f t="shared" si="19"/>
        <v>0.42499999999999999</v>
      </c>
    </row>
    <row r="38" spans="1:16" x14ac:dyDescent="0.25">
      <c r="A38" s="20" t="s">
        <v>16</v>
      </c>
      <c r="B38" s="38">
        <f t="shared" ref="B38:O38" si="21">ROUND(100*(B18-B13)/B13,2)</f>
        <v>0</v>
      </c>
      <c r="C38" s="38">
        <f t="shared" si="21"/>
        <v>-0.91</v>
      </c>
      <c r="D38" s="38">
        <f t="shared" si="21"/>
        <v>-0.02</v>
      </c>
      <c r="E38" s="38">
        <f t="shared" si="21"/>
        <v>0</v>
      </c>
      <c r="F38" s="38">
        <f t="shared" si="21"/>
        <v>0</v>
      </c>
      <c r="G38" s="38">
        <f t="shared" si="21"/>
        <v>0</v>
      </c>
      <c r="H38" s="38">
        <f t="shared" si="21"/>
        <v>-0.16</v>
      </c>
      <c r="I38" s="38">
        <f t="shared" si="21"/>
        <v>0</v>
      </c>
      <c r="J38" s="38">
        <f t="shared" si="21"/>
        <v>0</v>
      </c>
      <c r="K38" s="38">
        <f t="shared" si="21"/>
        <v>0</v>
      </c>
      <c r="L38" s="38">
        <f t="shared" si="21"/>
        <v>0</v>
      </c>
      <c r="M38" s="38">
        <f t="shared" si="21"/>
        <v>0</v>
      </c>
      <c r="N38" s="38">
        <f t="shared" si="21"/>
        <v>0</v>
      </c>
      <c r="O38" s="39">
        <f t="shared" si="21"/>
        <v>0</v>
      </c>
      <c r="P38" s="37">
        <f t="shared" si="19"/>
        <v>-7.7857142857142861E-2</v>
      </c>
    </row>
    <row r="39" spans="1:16" ht="15.75" thickBot="1" x14ac:dyDescent="0.3">
      <c r="A39" s="25" t="s">
        <v>17</v>
      </c>
      <c r="B39" s="46">
        <f t="shared" ref="B39:O39" si="22">ROUND(100*(B19-B14)/B14,2)</f>
        <v>8</v>
      </c>
      <c r="C39" s="46">
        <f t="shared" si="22"/>
        <v>7.24</v>
      </c>
      <c r="D39" s="46">
        <f t="shared" si="22"/>
        <v>7.9</v>
      </c>
      <c r="E39" s="46">
        <f t="shared" si="22"/>
        <v>8</v>
      </c>
      <c r="F39" s="46">
        <f t="shared" si="22"/>
        <v>8.49</v>
      </c>
      <c r="G39" s="46">
        <f t="shared" si="22"/>
        <v>6</v>
      </c>
      <c r="H39" s="46">
        <f t="shared" si="22"/>
        <v>8</v>
      </c>
      <c r="I39" s="46">
        <f t="shared" si="22"/>
        <v>6.96</v>
      </c>
      <c r="J39" s="46">
        <f t="shared" si="22"/>
        <v>6.02</v>
      </c>
      <c r="K39" s="46">
        <f t="shared" si="22"/>
        <v>8</v>
      </c>
      <c r="L39" s="46">
        <f t="shared" si="22"/>
        <v>6.81</v>
      </c>
      <c r="M39" s="46">
        <f t="shared" si="22"/>
        <v>8</v>
      </c>
      <c r="N39" s="46">
        <f t="shared" si="22"/>
        <v>6.85</v>
      </c>
      <c r="O39" s="47">
        <f t="shared" si="22"/>
        <v>8.02</v>
      </c>
      <c r="P39" s="43">
        <f t="shared" si="19"/>
        <v>7.4492857142857138</v>
      </c>
    </row>
  </sheetData>
  <mergeCells count="9">
    <mergeCell ref="A35:P35"/>
    <mergeCell ref="A25:P25"/>
    <mergeCell ref="A30:P30"/>
    <mergeCell ref="B1:P1"/>
    <mergeCell ref="B2:O2"/>
    <mergeCell ref="A5:P5"/>
    <mergeCell ref="A10:P10"/>
    <mergeCell ref="A20:P20"/>
    <mergeCell ref="A15:P1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23:O23 B28:O2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Normal="100" workbookViewId="0">
      <pane xSplit="1" ySplit="4" topLeftCell="B15" activePane="bottomRight" state="frozen"/>
      <selection pane="topRight" activeCell="B1" sqref="B1"/>
      <selection pane="bottomLeft" activeCell="A7" sqref="A7"/>
      <selection pane="bottomRight" activeCell="R5" sqref="R5:R39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31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2" t="s">
        <v>21</v>
      </c>
      <c r="B6" s="13">
        <v>29483.059051306875</v>
      </c>
      <c r="C6" s="13">
        <v>33068.852952694673</v>
      </c>
      <c r="D6" s="13">
        <v>33306.598352347071</v>
      </c>
      <c r="E6" s="13">
        <v>32344.615384615383</v>
      </c>
      <c r="F6" s="13">
        <v>32378.854625550659</v>
      </c>
      <c r="G6" s="13">
        <v>34248.244620611549</v>
      </c>
      <c r="H6" s="13">
        <v>33716.799269596973</v>
      </c>
      <c r="I6" s="13">
        <v>30480.691642651298</v>
      </c>
      <c r="J6" s="13">
        <v>32954.838709677417</v>
      </c>
      <c r="K6" s="13">
        <v>31358.320839580207</v>
      </c>
      <c r="L6" s="13">
        <v>29884.900284900286</v>
      </c>
      <c r="M6" s="13">
        <v>32420.837589376919</v>
      </c>
      <c r="N6" s="13">
        <v>30183.271552527491</v>
      </c>
      <c r="O6" s="14">
        <v>32432.43243243243</v>
      </c>
      <c r="P6" s="15">
        <f t="shared" ref="P6:P9" si="0">SUMIF(B6:O6,"&gt;0")/COUNTIF(B6:O6,"&gt;0")</f>
        <v>32018.736950562085</v>
      </c>
    </row>
    <row r="7" spans="1:16" x14ac:dyDescent="0.25">
      <c r="A7" s="16" t="s">
        <v>20</v>
      </c>
      <c r="B7" s="17">
        <v>962</v>
      </c>
      <c r="C7" s="17">
        <v>785</v>
      </c>
      <c r="D7" s="17">
        <v>975</v>
      </c>
      <c r="E7" s="17">
        <v>829</v>
      </c>
      <c r="F7" s="17">
        <v>750</v>
      </c>
      <c r="G7" s="17">
        <v>994</v>
      </c>
      <c r="H7" s="17">
        <v>1020</v>
      </c>
      <c r="I7" s="17">
        <v>778</v>
      </c>
      <c r="J7" s="17">
        <v>989</v>
      </c>
      <c r="K7" s="17">
        <v>1040</v>
      </c>
      <c r="L7" s="17">
        <v>1025</v>
      </c>
      <c r="M7" s="17">
        <v>982</v>
      </c>
      <c r="N7" s="17">
        <v>730</v>
      </c>
      <c r="O7" s="18">
        <v>1060</v>
      </c>
      <c r="P7" s="19">
        <f t="shared" si="0"/>
        <v>922.78571428571433</v>
      </c>
    </row>
    <row r="8" spans="1:16" x14ac:dyDescent="0.25">
      <c r="A8" s="20" t="s">
        <v>16</v>
      </c>
      <c r="B8" s="21">
        <v>10.33</v>
      </c>
      <c r="C8" s="21">
        <v>9.6910527999999996</v>
      </c>
      <c r="D8" s="21">
        <v>9.4953249999999993</v>
      </c>
      <c r="E8" s="21">
        <v>9.75</v>
      </c>
      <c r="F8" s="21">
        <v>9.08</v>
      </c>
      <c r="G8" s="22">
        <v>8.83</v>
      </c>
      <c r="H8" s="21">
        <v>9.7980830670926515</v>
      </c>
      <c r="I8" s="21">
        <v>10.41</v>
      </c>
      <c r="J8" s="21">
        <v>9.3000000000000007</v>
      </c>
      <c r="K8" s="21">
        <v>10.005000000000001</v>
      </c>
      <c r="L8" s="21">
        <v>10.53</v>
      </c>
      <c r="M8" s="21">
        <v>9.7899999999999991</v>
      </c>
      <c r="N8" s="21">
        <v>9.6577999999999999</v>
      </c>
      <c r="O8" s="23">
        <v>10.019600000000001</v>
      </c>
      <c r="P8" s="24">
        <f t="shared" si="0"/>
        <v>9.7633472047923302</v>
      </c>
    </row>
    <row r="9" spans="1:16" ht="15.75" thickBot="1" x14ac:dyDescent="0.3">
      <c r="A9" s="25" t="s">
        <v>17</v>
      </c>
      <c r="B9" s="26">
        <v>25380</v>
      </c>
      <c r="C9" s="26">
        <v>26706</v>
      </c>
      <c r="D9" s="26">
        <v>26354.747999999996</v>
      </c>
      <c r="E9" s="26">
        <v>26280</v>
      </c>
      <c r="F9" s="26">
        <v>24500</v>
      </c>
      <c r="G9" s="26">
        <v>25201</v>
      </c>
      <c r="H9" s="26">
        <v>27530</v>
      </c>
      <c r="I9" s="26">
        <v>26442</v>
      </c>
      <c r="J9" s="26">
        <v>25540</v>
      </c>
      <c r="K9" s="26">
        <v>26145</v>
      </c>
      <c r="L9" s="27">
        <v>26224</v>
      </c>
      <c r="M9" s="26">
        <v>26450</v>
      </c>
      <c r="N9" s="26">
        <v>24292</v>
      </c>
      <c r="O9" s="28">
        <v>27080</v>
      </c>
      <c r="P9" s="29">
        <f t="shared" si="0"/>
        <v>26008.910571428572</v>
      </c>
    </row>
    <row r="10" spans="1:16" s="5" customFormat="1" ht="19.5" thickBot="1" x14ac:dyDescent="0.3">
      <c r="A10" s="53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</row>
    <row r="11" spans="1:16" s="5" customFormat="1" x14ac:dyDescent="0.25">
      <c r="A11" s="12" t="s">
        <v>21</v>
      </c>
      <c r="B11" s="13">
        <v>31411.423039690224</v>
      </c>
      <c r="C11" s="13">
        <v>34999.503623548095</v>
      </c>
      <c r="D11" s="13">
        <v>35398.472406157773</v>
      </c>
      <c r="E11" s="13">
        <v>34289.230769230766</v>
      </c>
      <c r="F11" s="13">
        <v>34229.074889867843</v>
      </c>
      <c r="G11" s="13">
        <v>36644.167610419026</v>
      </c>
      <c r="H11" s="13">
        <v>34733.324638059217</v>
      </c>
      <c r="I11" s="13">
        <v>32310.086455331413</v>
      </c>
      <c r="J11" s="13">
        <v>34867.096774193546</v>
      </c>
      <c r="K11" s="13">
        <v>33204.197901049476</v>
      </c>
      <c r="L11" s="13">
        <v>31597.720797720798</v>
      </c>
      <c r="M11" s="13">
        <v>34366.08784473953</v>
      </c>
      <c r="N11" s="13">
        <v>31771.210834765683</v>
      </c>
      <c r="O11" s="14">
        <v>34492.394905984271</v>
      </c>
      <c r="P11" s="15">
        <f t="shared" ref="P11:P14" si="1">SUMIF(B11:O11,"&gt;0")/COUNTIF(B11:O11,"&gt;0")</f>
        <v>33879.570892196971</v>
      </c>
    </row>
    <row r="12" spans="1:16" s="5" customFormat="1" x14ac:dyDescent="0.25">
      <c r="A12" s="16" t="s">
        <v>20</v>
      </c>
      <c r="B12" s="17">
        <v>962</v>
      </c>
      <c r="C12" s="17">
        <v>785</v>
      </c>
      <c r="D12" s="17">
        <v>980</v>
      </c>
      <c r="E12" s="17">
        <v>866</v>
      </c>
      <c r="F12" s="17">
        <v>750</v>
      </c>
      <c r="G12" s="17">
        <v>1054</v>
      </c>
      <c r="H12" s="17">
        <v>1020</v>
      </c>
      <c r="I12" s="17">
        <v>779.2</v>
      </c>
      <c r="J12" s="17">
        <v>984</v>
      </c>
      <c r="K12" s="17">
        <v>1038</v>
      </c>
      <c r="L12" s="17">
        <v>1025</v>
      </c>
      <c r="M12" s="17">
        <v>982</v>
      </c>
      <c r="N12" s="17">
        <v>730</v>
      </c>
      <c r="O12" s="18">
        <v>1060</v>
      </c>
      <c r="P12" s="19">
        <f t="shared" si="1"/>
        <v>929.65714285714296</v>
      </c>
    </row>
    <row r="13" spans="1:16" s="5" customFormat="1" x14ac:dyDescent="0.25">
      <c r="A13" s="20" t="s">
        <v>16</v>
      </c>
      <c r="B13" s="21">
        <v>10.33</v>
      </c>
      <c r="C13" s="21">
        <v>9.6700800000000005</v>
      </c>
      <c r="D13" s="21">
        <v>9.4953249999999993</v>
      </c>
      <c r="E13" s="21">
        <v>9.75</v>
      </c>
      <c r="F13" s="21">
        <v>9.08</v>
      </c>
      <c r="G13" s="22">
        <v>8.83</v>
      </c>
      <c r="H13" s="21">
        <v>9.7980830670926515</v>
      </c>
      <c r="I13" s="21">
        <v>10.41</v>
      </c>
      <c r="J13" s="21">
        <v>9.3000000000000007</v>
      </c>
      <c r="K13" s="21">
        <v>10.005000000000001</v>
      </c>
      <c r="L13" s="21">
        <v>10.53</v>
      </c>
      <c r="M13" s="21">
        <v>9.7899999999999991</v>
      </c>
      <c r="N13" s="21">
        <v>9.6577999999999999</v>
      </c>
      <c r="O13" s="23">
        <v>10.019600000000001</v>
      </c>
      <c r="P13" s="24">
        <f t="shared" si="1"/>
        <v>9.7618491476494746</v>
      </c>
    </row>
    <row r="14" spans="1:16" s="5" customFormat="1" ht="15.75" thickBot="1" x14ac:dyDescent="0.3">
      <c r="A14" s="25" t="s">
        <v>17</v>
      </c>
      <c r="B14" s="26">
        <v>27040</v>
      </c>
      <c r="C14" s="26">
        <v>28204</v>
      </c>
      <c r="D14" s="26">
        <v>28010</v>
      </c>
      <c r="E14" s="26">
        <v>27860</v>
      </c>
      <c r="F14" s="26">
        <v>25900</v>
      </c>
      <c r="G14" s="26">
        <v>26964</v>
      </c>
      <c r="H14" s="26">
        <v>28360</v>
      </c>
      <c r="I14" s="26">
        <v>28029</v>
      </c>
      <c r="J14" s="26">
        <v>27022</v>
      </c>
      <c r="K14" s="26">
        <v>27684</v>
      </c>
      <c r="L14" s="27">
        <v>27727</v>
      </c>
      <c r="M14" s="26">
        <v>28037</v>
      </c>
      <c r="N14" s="26">
        <v>25570</v>
      </c>
      <c r="O14" s="28">
        <v>28800</v>
      </c>
      <c r="P14" s="29">
        <f t="shared" si="1"/>
        <v>27514.785714285714</v>
      </c>
    </row>
    <row r="15" spans="1:16" s="5" customFormat="1" ht="19.5" thickBot="1" x14ac:dyDescent="0.3">
      <c r="A15" s="53" t="s">
        <v>46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6" s="5" customFormat="1" x14ac:dyDescent="0.25">
      <c r="A16" s="12" t="s">
        <v>21</v>
      </c>
      <c r="B16" s="13">
        <v>33925.266214908035</v>
      </c>
      <c r="C16" s="13">
        <v>37327.893050557112</v>
      </c>
      <c r="D16" s="13">
        <v>38176.42105263158</v>
      </c>
      <c r="E16" s="13">
        <v>35891.451292246522</v>
      </c>
      <c r="F16" s="13">
        <v>37136.563876651984</v>
      </c>
      <c r="G16" s="13">
        <v>38843.03510758777</v>
      </c>
      <c r="H16" s="13">
        <v>37513.460284335466</v>
      </c>
      <c r="I16" s="13">
        <v>34559.077809798269</v>
      </c>
      <c r="J16" s="13">
        <v>36967.741935483871</v>
      </c>
      <c r="K16" s="13">
        <v>35860.869565217392</v>
      </c>
      <c r="L16" s="13">
        <v>33748.148148148153</v>
      </c>
      <c r="M16" s="13">
        <v>37115.423901940761</v>
      </c>
      <c r="N16" s="13">
        <v>33948.104123092213</v>
      </c>
      <c r="O16" s="14">
        <v>37258.972414068427</v>
      </c>
      <c r="P16" s="15">
        <f t="shared" ref="P16:P19" si="2">SUMIF(B16:O16,"&gt;0")/COUNTIF(B16:O16,"&gt;0")</f>
        <v>36305.173484047678</v>
      </c>
    </row>
    <row r="17" spans="1:16" s="5" customFormat="1" x14ac:dyDescent="0.25">
      <c r="A17" s="16" t="s">
        <v>20</v>
      </c>
      <c r="B17" s="17">
        <v>962</v>
      </c>
      <c r="C17" s="17">
        <v>785</v>
      </c>
      <c r="D17" s="17">
        <v>965</v>
      </c>
      <c r="E17" s="17">
        <v>866</v>
      </c>
      <c r="F17" s="17">
        <v>750</v>
      </c>
      <c r="G17" s="17">
        <v>1063</v>
      </c>
      <c r="H17" s="17">
        <v>1020</v>
      </c>
      <c r="I17" s="17">
        <v>781.3</v>
      </c>
      <c r="J17" s="17">
        <v>970</v>
      </c>
      <c r="K17" s="17">
        <v>1035</v>
      </c>
      <c r="L17" s="17">
        <v>1005</v>
      </c>
      <c r="M17" s="17">
        <v>982</v>
      </c>
      <c r="N17" s="17">
        <v>719</v>
      </c>
      <c r="O17" s="18">
        <v>1040</v>
      </c>
      <c r="P17" s="19">
        <f t="shared" si="2"/>
        <v>924.52142857142849</v>
      </c>
    </row>
    <row r="18" spans="1:16" s="5" customFormat="1" x14ac:dyDescent="0.25">
      <c r="A18" s="20" t="s">
        <v>16</v>
      </c>
      <c r="B18" s="21">
        <v>10.33</v>
      </c>
      <c r="C18" s="21">
        <v>9.7230240000000006</v>
      </c>
      <c r="D18" s="21">
        <v>9.5</v>
      </c>
      <c r="E18" s="21">
        <v>10.06</v>
      </c>
      <c r="F18" s="21">
        <v>9.08</v>
      </c>
      <c r="G18" s="22">
        <v>8.83</v>
      </c>
      <c r="H18" s="21">
        <v>9.7980830670926515</v>
      </c>
      <c r="I18" s="21">
        <v>10.41</v>
      </c>
      <c r="J18" s="21">
        <v>9.3000000000000007</v>
      </c>
      <c r="K18" s="21">
        <v>10.005000000000001</v>
      </c>
      <c r="L18" s="21">
        <v>10.53</v>
      </c>
      <c r="M18" s="21">
        <v>9.7899999999999991</v>
      </c>
      <c r="N18" s="21">
        <v>9.6577999999999999</v>
      </c>
      <c r="O18" s="23">
        <v>10.019600000000001</v>
      </c>
      <c r="P18" s="24">
        <f t="shared" si="2"/>
        <v>9.7881076476494737</v>
      </c>
    </row>
    <row r="19" spans="1:16" s="5" customFormat="1" ht="15.75" thickBot="1" x14ac:dyDescent="0.3">
      <c r="A19" s="25" t="s">
        <v>17</v>
      </c>
      <c r="B19" s="26">
        <v>29204</v>
      </c>
      <c r="C19" s="26">
        <v>30245</v>
      </c>
      <c r="D19" s="26">
        <v>30223</v>
      </c>
      <c r="E19" s="26">
        <v>30089</v>
      </c>
      <c r="F19" s="26">
        <v>28100</v>
      </c>
      <c r="G19" s="26">
        <v>28582</v>
      </c>
      <c r="H19" s="26">
        <v>30630</v>
      </c>
      <c r="I19" s="26">
        <v>29980</v>
      </c>
      <c r="J19" s="26">
        <v>28650</v>
      </c>
      <c r="K19" s="26">
        <v>29899</v>
      </c>
      <c r="L19" s="27">
        <v>29614</v>
      </c>
      <c r="M19" s="26">
        <v>30280</v>
      </c>
      <c r="N19" s="26">
        <v>27322</v>
      </c>
      <c r="O19" s="28">
        <v>31110</v>
      </c>
      <c r="P19" s="29">
        <f t="shared" si="2"/>
        <v>29566.285714285714</v>
      </c>
    </row>
    <row r="20" spans="1:16" ht="19.5" thickBot="1" x14ac:dyDescent="0.3">
      <c r="A20" s="53" t="s">
        <v>41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</row>
    <row r="21" spans="1:16" x14ac:dyDescent="0.25">
      <c r="A21" s="12" t="s">
        <v>21</v>
      </c>
      <c r="B21" s="33">
        <f t="shared" ref="B21:O21" si="3">ROUND(B11-B6,0)</f>
        <v>1928</v>
      </c>
      <c r="C21" s="33">
        <f t="shared" si="3"/>
        <v>1931</v>
      </c>
      <c r="D21" s="33">
        <f t="shared" si="3"/>
        <v>2092</v>
      </c>
      <c r="E21" s="33">
        <f t="shared" si="3"/>
        <v>1945</v>
      </c>
      <c r="F21" s="33">
        <f t="shared" si="3"/>
        <v>1850</v>
      </c>
      <c r="G21" s="33">
        <f t="shared" si="3"/>
        <v>2396</v>
      </c>
      <c r="H21" s="33">
        <f t="shared" si="3"/>
        <v>1017</v>
      </c>
      <c r="I21" s="33">
        <f t="shared" si="3"/>
        <v>1829</v>
      </c>
      <c r="J21" s="33">
        <f t="shared" si="3"/>
        <v>1912</v>
      </c>
      <c r="K21" s="33">
        <f t="shared" si="3"/>
        <v>1846</v>
      </c>
      <c r="L21" s="33">
        <f t="shared" si="3"/>
        <v>1713</v>
      </c>
      <c r="M21" s="33">
        <f t="shared" si="3"/>
        <v>1945</v>
      </c>
      <c r="N21" s="33">
        <f t="shared" si="3"/>
        <v>1588</v>
      </c>
      <c r="O21" s="34">
        <f t="shared" si="3"/>
        <v>2060</v>
      </c>
      <c r="P21" s="15">
        <f t="shared" ref="P21:P24" si="4">AVERAGE(B21:O21)</f>
        <v>1860.8571428571429</v>
      </c>
    </row>
    <row r="22" spans="1:16" x14ac:dyDescent="0.25">
      <c r="A22" s="16" t="s">
        <v>20</v>
      </c>
      <c r="B22" s="35">
        <f t="shared" ref="B22:O22" si="5">ROUND(B12-B7,0)</f>
        <v>0</v>
      </c>
      <c r="C22" s="35">
        <f t="shared" si="5"/>
        <v>0</v>
      </c>
      <c r="D22" s="35">
        <f t="shared" si="5"/>
        <v>5</v>
      </c>
      <c r="E22" s="35">
        <f t="shared" si="5"/>
        <v>37</v>
      </c>
      <c r="F22" s="35">
        <f t="shared" si="5"/>
        <v>0</v>
      </c>
      <c r="G22" s="35">
        <f t="shared" si="5"/>
        <v>60</v>
      </c>
      <c r="H22" s="35">
        <f t="shared" si="5"/>
        <v>0</v>
      </c>
      <c r="I22" s="35">
        <f t="shared" si="5"/>
        <v>1</v>
      </c>
      <c r="J22" s="35">
        <f t="shared" si="5"/>
        <v>-5</v>
      </c>
      <c r="K22" s="35">
        <f t="shared" si="5"/>
        <v>-2</v>
      </c>
      <c r="L22" s="35">
        <f t="shared" si="5"/>
        <v>0</v>
      </c>
      <c r="M22" s="35">
        <f t="shared" si="5"/>
        <v>0</v>
      </c>
      <c r="N22" s="35">
        <f t="shared" si="5"/>
        <v>0</v>
      </c>
      <c r="O22" s="36">
        <f t="shared" si="5"/>
        <v>0</v>
      </c>
      <c r="P22" s="19">
        <f t="shared" si="4"/>
        <v>6.8571428571428568</v>
      </c>
    </row>
    <row r="23" spans="1:16" x14ac:dyDescent="0.25">
      <c r="A23" s="20" t="s">
        <v>16</v>
      </c>
      <c r="B23" s="38">
        <f t="shared" ref="B23:O23" si="6">ROUND(B13-B8,2)</f>
        <v>0</v>
      </c>
      <c r="C23" s="38">
        <f t="shared" si="6"/>
        <v>-0.02</v>
      </c>
      <c r="D23" s="38">
        <f t="shared" si="6"/>
        <v>0</v>
      </c>
      <c r="E23" s="38">
        <f t="shared" si="6"/>
        <v>0</v>
      </c>
      <c r="F23" s="38">
        <f t="shared" si="6"/>
        <v>0</v>
      </c>
      <c r="G23" s="38">
        <f t="shared" si="6"/>
        <v>0</v>
      </c>
      <c r="H23" s="38">
        <f t="shared" si="6"/>
        <v>0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0</v>
      </c>
      <c r="O23" s="39">
        <f t="shared" si="6"/>
        <v>0</v>
      </c>
      <c r="P23" s="37">
        <f t="shared" si="4"/>
        <v>-1.4285714285714286E-3</v>
      </c>
    </row>
    <row r="24" spans="1:16" ht="15.75" thickBot="1" x14ac:dyDescent="0.3">
      <c r="A24" s="25" t="s">
        <v>17</v>
      </c>
      <c r="B24" s="48">
        <f t="shared" ref="B24:O24" si="7">ROUND(B14-B9,0)</f>
        <v>1660</v>
      </c>
      <c r="C24" s="48">
        <f t="shared" si="7"/>
        <v>1498</v>
      </c>
      <c r="D24" s="48">
        <f t="shared" si="7"/>
        <v>1655</v>
      </c>
      <c r="E24" s="48">
        <f t="shared" si="7"/>
        <v>1580</v>
      </c>
      <c r="F24" s="48">
        <f t="shared" si="7"/>
        <v>1400</v>
      </c>
      <c r="G24" s="48">
        <f t="shared" si="7"/>
        <v>1763</v>
      </c>
      <c r="H24" s="48">
        <f t="shared" si="7"/>
        <v>830</v>
      </c>
      <c r="I24" s="48">
        <f t="shared" si="7"/>
        <v>1587</v>
      </c>
      <c r="J24" s="48">
        <f t="shared" si="7"/>
        <v>1482</v>
      </c>
      <c r="K24" s="48">
        <f t="shared" si="7"/>
        <v>1539</v>
      </c>
      <c r="L24" s="48">
        <f t="shared" si="7"/>
        <v>1503</v>
      </c>
      <c r="M24" s="48">
        <f t="shared" si="7"/>
        <v>1587</v>
      </c>
      <c r="N24" s="48">
        <f t="shared" si="7"/>
        <v>1278</v>
      </c>
      <c r="O24" s="49">
        <f t="shared" si="7"/>
        <v>1720</v>
      </c>
      <c r="P24" s="50">
        <f t="shared" si="4"/>
        <v>1505.8571428571429</v>
      </c>
    </row>
    <row r="25" spans="1:16" ht="19.5" thickBot="1" x14ac:dyDescent="0.3">
      <c r="A25" s="53" t="s">
        <v>47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6" x14ac:dyDescent="0.25">
      <c r="A26" s="12" t="s">
        <v>21</v>
      </c>
      <c r="B26" s="33">
        <f t="shared" ref="B26:O26" si="8">ROUND(B16-B11,0)</f>
        <v>2514</v>
      </c>
      <c r="C26" s="33">
        <f t="shared" si="8"/>
        <v>2328</v>
      </c>
      <c r="D26" s="33">
        <f t="shared" si="8"/>
        <v>2778</v>
      </c>
      <c r="E26" s="33">
        <f t="shared" si="8"/>
        <v>1602</v>
      </c>
      <c r="F26" s="33">
        <f t="shared" si="8"/>
        <v>2907</v>
      </c>
      <c r="G26" s="33">
        <f t="shared" si="8"/>
        <v>2199</v>
      </c>
      <c r="H26" s="33">
        <f t="shared" si="8"/>
        <v>2780</v>
      </c>
      <c r="I26" s="33">
        <f t="shared" si="8"/>
        <v>2249</v>
      </c>
      <c r="J26" s="33">
        <f t="shared" si="8"/>
        <v>2101</v>
      </c>
      <c r="K26" s="33">
        <f t="shared" si="8"/>
        <v>2657</v>
      </c>
      <c r="L26" s="33">
        <f t="shared" si="8"/>
        <v>2150</v>
      </c>
      <c r="M26" s="33">
        <f t="shared" si="8"/>
        <v>2749</v>
      </c>
      <c r="N26" s="33">
        <f t="shared" si="8"/>
        <v>2177</v>
      </c>
      <c r="O26" s="34">
        <f t="shared" si="8"/>
        <v>2767</v>
      </c>
      <c r="P26" s="15">
        <f t="shared" ref="P26:P29" si="9">AVERAGE(B26:O26)</f>
        <v>2425.5714285714284</v>
      </c>
    </row>
    <row r="27" spans="1:16" x14ac:dyDescent="0.25">
      <c r="A27" s="16" t="s">
        <v>20</v>
      </c>
      <c r="B27" s="35">
        <f t="shared" ref="B27:O27" si="10">ROUND(B17-B12,0)</f>
        <v>0</v>
      </c>
      <c r="C27" s="35">
        <f t="shared" si="10"/>
        <v>0</v>
      </c>
      <c r="D27" s="35">
        <f t="shared" si="10"/>
        <v>-15</v>
      </c>
      <c r="E27" s="35">
        <f t="shared" si="10"/>
        <v>0</v>
      </c>
      <c r="F27" s="35">
        <f t="shared" si="10"/>
        <v>0</v>
      </c>
      <c r="G27" s="35">
        <f t="shared" si="10"/>
        <v>9</v>
      </c>
      <c r="H27" s="35">
        <f t="shared" si="10"/>
        <v>0</v>
      </c>
      <c r="I27" s="35">
        <f t="shared" si="10"/>
        <v>2</v>
      </c>
      <c r="J27" s="35">
        <f t="shared" si="10"/>
        <v>-14</v>
      </c>
      <c r="K27" s="35">
        <f t="shared" si="10"/>
        <v>-3</v>
      </c>
      <c r="L27" s="35">
        <f t="shared" si="10"/>
        <v>-20</v>
      </c>
      <c r="M27" s="35">
        <f t="shared" si="10"/>
        <v>0</v>
      </c>
      <c r="N27" s="35">
        <f t="shared" si="10"/>
        <v>-11</v>
      </c>
      <c r="O27" s="36">
        <f t="shared" si="10"/>
        <v>-20</v>
      </c>
      <c r="P27" s="19">
        <f t="shared" si="9"/>
        <v>-5.1428571428571432</v>
      </c>
    </row>
    <row r="28" spans="1:16" x14ac:dyDescent="0.25">
      <c r="A28" s="20" t="s">
        <v>16</v>
      </c>
      <c r="B28" s="38">
        <f t="shared" ref="B28:O28" si="11">ROUND(B18-B13,2)</f>
        <v>0</v>
      </c>
      <c r="C28" s="38">
        <f t="shared" si="11"/>
        <v>0.05</v>
      </c>
      <c r="D28" s="38">
        <f t="shared" si="11"/>
        <v>0</v>
      </c>
      <c r="E28" s="38">
        <f t="shared" si="11"/>
        <v>0.31</v>
      </c>
      <c r="F28" s="38">
        <f t="shared" si="11"/>
        <v>0</v>
      </c>
      <c r="G28" s="38">
        <f t="shared" si="11"/>
        <v>0</v>
      </c>
      <c r="H28" s="38">
        <f t="shared" si="11"/>
        <v>0</v>
      </c>
      <c r="I28" s="38">
        <f t="shared" si="11"/>
        <v>0</v>
      </c>
      <c r="J28" s="38">
        <f t="shared" si="11"/>
        <v>0</v>
      </c>
      <c r="K28" s="38">
        <f t="shared" si="11"/>
        <v>0</v>
      </c>
      <c r="L28" s="38">
        <f t="shared" si="11"/>
        <v>0</v>
      </c>
      <c r="M28" s="38">
        <f t="shared" si="11"/>
        <v>0</v>
      </c>
      <c r="N28" s="38">
        <f t="shared" si="11"/>
        <v>0</v>
      </c>
      <c r="O28" s="39">
        <f t="shared" si="11"/>
        <v>0</v>
      </c>
      <c r="P28" s="37">
        <f t="shared" si="9"/>
        <v>2.5714285714285714E-2</v>
      </c>
    </row>
    <row r="29" spans="1:16" ht="15.75" thickBot="1" x14ac:dyDescent="0.3">
      <c r="A29" s="25" t="s">
        <v>17</v>
      </c>
      <c r="B29" s="48">
        <f t="shared" ref="B29:O29" si="12">ROUND(B19-B14,0)</f>
        <v>2164</v>
      </c>
      <c r="C29" s="48">
        <f t="shared" si="12"/>
        <v>2041</v>
      </c>
      <c r="D29" s="48">
        <f t="shared" si="12"/>
        <v>2213</v>
      </c>
      <c r="E29" s="48">
        <f t="shared" si="12"/>
        <v>2229</v>
      </c>
      <c r="F29" s="48">
        <f t="shared" si="12"/>
        <v>2200</v>
      </c>
      <c r="G29" s="48">
        <f t="shared" si="12"/>
        <v>1618</v>
      </c>
      <c r="H29" s="48">
        <f t="shared" si="12"/>
        <v>2270</v>
      </c>
      <c r="I29" s="48">
        <f t="shared" si="12"/>
        <v>1951</v>
      </c>
      <c r="J29" s="48">
        <f t="shared" si="12"/>
        <v>1628</v>
      </c>
      <c r="K29" s="48">
        <f t="shared" si="12"/>
        <v>2215</v>
      </c>
      <c r="L29" s="48">
        <f t="shared" si="12"/>
        <v>1887</v>
      </c>
      <c r="M29" s="48">
        <f t="shared" si="12"/>
        <v>2243</v>
      </c>
      <c r="N29" s="48">
        <f t="shared" si="12"/>
        <v>1752</v>
      </c>
      <c r="O29" s="49">
        <f t="shared" si="12"/>
        <v>2310</v>
      </c>
      <c r="P29" s="50">
        <f t="shared" si="9"/>
        <v>2051.5</v>
      </c>
    </row>
    <row r="30" spans="1:16" ht="19.5" thickBot="1" x14ac:dyDescent="0.3">
      <c r="A30" s="53" t="s">
        <v>40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6" x14ac:dyDescent="0.25">
      <c r="A31" s="12" t="s">
        <v>21</v>
      </c>
      <c r="B31" s="44">
        <f t="shared" ref="B31:O31" si="13">ROUND(100*(B11-B6)/B6,2)</f>
        <v>6.54</v>
      </c>
      <c r="C31" s="44">
        <f t="shared" si="13"/>
        <v>5.84</v>
      </c>
      <c r="D31" s="44">
        <f t="shared" si="13"/>
        <v>6.28</v>
      </c>
      <c r="E31" s="44">
        <f t="shared" si="13"/>
        <v>6.01</v>
      </c>
      <c r="F31" s="44">
        <f t="shared" si="13"/>
        <v>5.71</v>
      </c>
      <c r="G31" s="44">
        <f t="shared" si="13"/>
        <v>7</v>
      </c>
      <c r="H31" s="44">
        <f t="shared" si="13"/>
        <v>3.01</v>
      </c>
      <c r="I31" s="44">
        <f t="shared" si="13"/>
        <v>6</v>
      </c>
      <c r="J31" s="44">
        <f t="shared" si="13"/>
        <v>5.8</v>
      </c>
      <c r="K31" s="44">
        <f t="shared" si="13"/>
        <v>5.89</v>
      </c>
      <c r="L31" s="44">
        <f t="shared" si="13"/>
        <v>5.73</v>
      </c>
      <c r="M31" s="44">
        <f t="shared" si="13"/>
        <v>6</v>
      </c>
      <c r="N31" s="44">
        <f t="shared" si="13"/>
        <v>5.26</v>
      </c>
      <c r="O31" s="45">
        <f t="shared" si="13"/>
        <v>6.35</v>
      </c>
      <c r="P31" s="41">
        <f t="shared" ref="P31:P34" si="14">AVERAGE(B31:O31)</f>
        <v>5.8157142857142858</v>
      </c>
    </row>
    <row r="32" spans="1:16" x14ac:dyDescent="0.25">
      <c r="A32" s="16" t="s">
        <v>20</v>
      </c>
      <c r="B32" s="38">
        <f t="shared" ref="B32:O32" si="15">ROUND(100*(B12-B7)/B7,2)</f>
        <v>0</v>
      </c>
      <c r="C32" s="38">
        <f t="shared" si="15"/>
        <v>0</v>
      </c>
      <c r="D32" s="38">
        <f t="shared" si="15"/>
        <v>0.51</v>
      </c>
      <c r="E32" s="38">
        <f t="shared" si="15"/>
        <v>4.46</v>
      </c>
      <c r="F32" s="38">
        <f t="shared" si="15"/>
        <v>0</v>
      </c>
      <c r="G32" s="38">
        <f t="shared" si="15"/>
        <v>6.04</v>
      </c>
      <c r="H32" s="38">
        <f t="shared" si="15"/>
        <v>0</v>
      </c>
      <c r="I32" s="38">
        <f t="shared" si="15"/>
        <v>0.15</v>
      </c>
      <c r="J32" s="38">
        <f t="shared" si="15"/>
        <v>-0.51</v>
      </c>
      <c r="K32" s="38">
        <f t="shared" si="15"/>
        <v>-0.19</v>
      </c>
      <c r="L32" s="38">
        <f t="shared" si="15"/>
        <v>0</v>
      </c>
      <c r="M32" s="38">
        <f t="shared" si="15"/>
        <v>0</v>
      </c>
      <c r="N32" s="38">
        <f t="shared" si="15"/>
        <v>0</v>
      </c>
      <c r="O32" s="39">
        <f t="shared" si="15"/>
        <v>0</v>
      </c>
      <c r="P32" s="42">
        <f t="shared" si="14"/>
        <v>0.74714285714285722</v>
      </c>
    </row>
    <row r="33" spans="1:16" x14ac:dyDescent="0.25">
      <c r="A33" s="20" t="s">
        <v>16</v>
      </c>
      <c r="B33" s="38">
        <f t="shared" ref="B33:O33" si="16">ROUND(100*(B13-B8)/B8,2)</f>
        <v>0</v>
      </c>
      <c r="C33" s="38">
        <f t="shared" si="16"/>
        <v>-0.22</v>
      </c>
      <c r="D33" s="38">
        <f t="shared" si="16"/>
        <v>0</v>
      </c>
      <c r="E33" s="38">
        <f t="shared" si="16"/>
        <v>0</v>
      </c>
      <c r="F33" s="38">
        <f t="shared" si="16"/>
        <v>0</v>
      </c>
      <c r="G33" s="38">
        <f t="shared" si="16"/>
        <v>0</v>
      </c>
      <c r="H33" s="38">
        <f t="shared" si="16"/>
        <v>0</v>
      </c>
      <c r="I33" s="38">
        <f t="shared" si="16"/>
        <v>0</v>
      </c>
      <c r="J33" s="38">
        <f t="shared" si="16"/>
        <v>0</v>
      </c>
      <c r="K33" s="38">
        <f t="shared" si="16"/>
        <v>0</v>
      </c>
      <c r="L33" s="38">
        <f t="shared" si="16"/>
        <v>0</v>
      </c>
      <c r="M33" s="38">
        <f t="shared" si="16"/>
        <v>0</v>
      </c>
      <c r="N33" s="38">
        <f t="shared" si="16"/>
        <v>0</v>
      </c>
      <c r="O33" s="39">
        <f t="shared" si="16"/>
        <v>0</v>
      </c>
      <c r="P33" s="37">
        <f t="shared" si="14"/>
        <v>-1.5714285714285715E-2</v>
      </c>
    </row>
    <row r="34" spans="1:16" ht="15.75" thickBot="1" x14ac:dyDescent="0.3">
      <c r="A34" s="25" t="s">
        <v>17</v>
      </c>
      <c r="B34" s="46">
        <f t="shared" ref="B34:O34" si="17">ROUND(100*(B14-B9)/B9,2)</f>
        <v>6.54</v>
      </c>
      <c r="C34" s="46">
        <f t="shared" si="17"/>
        <v>5.61</v>
      </c>
      <c r="D34" s="46">
        <f t="shared" si="17"/>
        <v>6.28</v>
      </c>
      <c r="E34" s="46">
        <f t="shared" si="17"/>
        <v>6.01</v>
      </c>
      <c r="F34" s="46">
        <f t="shared" si="17"/>
        <v>5.71</v>
      </c>
      <c r="G34" s="46">
        <f t="shared" si="17"/>
        <v>7</v>
      </c>
      <c r="H34" s="46">
        <f t="shared" si="17"/>
        <v>3.01</v>
      </c>
      <c r="I34" s="46">
        <f t="shared" si="17"/>
        <v>6</v>
      </c>
      <c r="J34" s="46">
        <f t="shared" si="17"/>
        <v>5.8</v>
      </c>
      <c r="K34" s="46">
        <f t="shared" si="17"/>
        <v>5.89</v>
      </c>
      <c r="L34" s="46">
        <f t="shared" si="17"/>
        <v>5.73</v>
      </c>
      <c r="M34" s="46">
        <f t="shared" si="17"/>
        <v>6</v>
      </c>
      <c r="N34" s="46">
        <f t="shared" si="17"/>
        <v>5.26</v>
      </c>
      <c r="O34" s="47">
        <f t="shared" si="17"/>
        <v>6.35</v>
      </c>
      <c r="P34" s="43">
        <f t="shared" si="14"/>
        <v>5.7992857142857144</v>
      </c>
    </row>
    <row r="35" spans="1:16" ht="19.5" thickBot="1" x14ac:dyDescent="0.3">
      <c r="A35" s="53" t="s">
        <v>48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1:16" x14ac:dyDescent="0.25">
      <c r="A36" s="12" t="s">
        <v>21</v>
      </c>
      <c r="B36" s="44">
        <f t="shared" ref="B36:O36" si="18">ROUND(100*(B16-B11)/B11,2)</f>
        <v>8</v>
      </c>
      <c r="C36" s="44">
        <f t="shared" si="18"/>
        <v>6.65</v>
      </c>
      <c r="D36" s="44">
        <f t="shared" si="18"/>
        <v>7.85</v>
      </c>
      <c r="E36" s="44">
        <f t="shared" si="18"/>
        <v>4.67</v>
      </c>
      <c r="F36" s="44">
        <f t="shared" si="18"/>
        <v>8.49</v>
      </c>
      <c r="G36" s="44">
        <f t="shared" si="18"/>
        <v>6</v>
      </c>
      <c r="H36" s="44">
        <f t="shared" si="18"/>
        <v>8</v>
      </c>
      <c r="I36" s="44">
        <f t="shared" si="18"/>
        <v>6.96</v>
      </c>
      <c r="J36" s="44">
        <f t="shared" si="18"/>
        <v>6.02</v>
      </c>
      <c r="K36" s="44">
        <f t="shared" si="18"/>
        <v>8</v>
      </c>
      <c r="L36" s="44">
        <f t="shared" si="18"/>
        <v>6.81</v>
      </c>
      <c r="M36" s="44">
        <f t="shared" si="18"/>
        <v>8</v>
      </c>
      <c r="N36" s="44">
        <f t="shared" si="18"/>
        <v>6.85</v>
      </c>
      <c r="O36" s="45">
        <f t="shared" si="18"/>
        <v>8.02</v>
      </c>
      <c r="P36" s="41">
        <f t="shared" ref="P36:P39" si="19">AVERAGE(B36:O36)</f>
        <v>7.1657142857142855</v>
      </c>
    </row>
    <row r="37" spans="1:16" x14ac:dyDescent="0.25">
      <c r="A37" s="16" t="s">
        <v>20</v>
      </c>
      <c r="B37" s="38">
        <f t="shared" ref="B37:O37" si="20">ROUND(100*(B17-B12)/B12,2)</f>
        <v>0</v>
      </c>
      <c r="C37" s="38">
        <f t="shared" si="20"/>
        <v>0</v>
      </c>
      <c r="D37" s="38">
        <f t="shared" si="20"/>
        <v>-1.53</v>
      </c>
      <c r="E37" s="38">
        <f t="shared" si="20"/>
        <v>0</v>
      </c>
      <c r="F37" s="38">
        <f t="shared" si="20"/>
        <v>0</v>
      </c>
      <c r="G37" s="38">
        <f t="shared" si="20"/>
        <v>0.85</v>
      </c>
      <c r="H37" s="38">
        <f t="shared" si="20"/>
        <v>0</v>
      </c>
      <c r="I37" s="38">
        <f t="shared" si="20"/>
        <v>0.27</v>
      </c>
      <c r="J37" s="38">
        <f t="shared" si="20"/>
        <v>-1.42</v>
      </c>
      <c r="K37" s="38">
        <f t="shared" si="20"/>
        <v>-0.28999999999999998</v>
      </c>
      <c r="L37" s="38">
        <f t="shared" si="20"/>
        <v>-1.95</v>
      </c>
      <c r="M37" s="38">
        <f t="shared" si="20"/>
        <v>0</v>
      </c>
      <c r="N37" s="38">
        <f t="shared" si="20"/>
        <v>-1.51</v>
      </c>
      <c r="O37" s="39">
        <f t="shared" si="20"/>
        <v>-1.89</v>
      </c>
      <c r="P37" s="42">
        <f t="shared" si="19"/>
        <v>-0.53357142857142859</v>
      </c>
    </row>
    <row r="38" spans="1:16" x14ac:dyDescent="0.25">
      <c r="A38" s="20" t="s">
        <v>16</v>
      </c>
      <c r="B38" s="38">
        <f t="shared" ref="B38:O38" si="21">ROUND(100*(B18-B13)/B13,2)</f>
        <v>0</v>
      </c>
      <c r="C38" s="38">
        <f t="shared" si="21"/>
        <v>0.55000000000000004</v>
      </c>
      <c r="D38" s="38">
        <f t="shared" si="21"/>
        <v>0.05</v>
      </c>
      <c r="E38" s="38">
        <f t="shared" si="21"/>
        <v>3.18</v>
      </c>
      <c r="F38" s="38">
        <f t="shared" si="21"/>
        <v>0</v>
      </c>
      <c r="G38" s="38">
        <f t="shared" si="21"/>
        <v>0</v>
      </c>
      <c r="H38" s="38">
        <f t="shared" si="21"/>
        <v>0</v>
      </c>
      <c r="I38" s="38">
        <f t="shared" si="21"/>
        <v>0</v>
      </c>
      <c r="J38" s="38">
        <f t="shared" si="21"/>
        <v>0</v>
      </c>
      <c r="K38" s="38">
        <f t="shared" si="21"/>
        <v>0</v>
      </c>
      <c r="L38" s="38">
        <f t="shared" si="21"/>
        <v>0</v>
      </c>
      <c r="M38" s="38">
        <f t="shared" si="21"/>
        <v>0</v>
      </c>
      <c r="N38" s="38">
        <f t="shared" si="21"/>
        <v>0</v>
      </c>
      <c r="O38" s="39">
        <f t="shared" si="21"/>
        <v>0</v>
      </c>
      <c r="P38" s="37">
        <f t="shared" si="19"/>
        <v>0.27</v>
      </c>
    </row>
    <row r="39" spans="1:16" ht="15.75" thickBot="1" x14ac:dyDescent="0.3">
      <c r="A39" s="25" t="s">
        <v>17</v>
      </c>
      <c r="B39" s="46">
        <f t="shared" ref="B39:O39" si="22">ROUND(100*(B19-B14)/B14,2)</f>
        <v>8</v>
      </c>
      <c r="C39" s="46">
        <f t="shared" si="22"/>
        <v>7.24</v>
      </c>
      <c r="D39" s="46">
        <f t="shared" si="22"/>
        <v>7.9</v>
      </c>
      <c r="E39" s="46">
        <f t="shared" si="22"/>
        <v>8</v>
      </c>
      <c r="F39" s="46">
        <f t="shared" si="22"/>
        <v>8.49</v>
      </c>
      <c r="G39" s="46">
        <f t="shared" si="22"/>
        <v>6</v>
      </c>
      <c r="H39" s="46">
        <f t="shared" si="22"/>
        <v>8</v>
      </c>
      <c r="I39" s="46">
        <f t="shared" si="22"/>
        <v>6.96</v>
      </c>
      <c r="J39" s="46">
        <f t="shared" si="22"/>
        <v>6.02</v>
      </c>
      <c r="K39" s="46">
        <f t="shared" si="22"/>
        <v>8</v>
      </c>
      <c r="L39" s="46">
        <f t="shared" si="22"/>
        <v>6.81</v>
      </c>
      <c r="M39" s="46">
        <f t="shared" si="22"/>
        <v>8</v>
      </c>
      <c r="N39" s="46">
        <f t="shared" si="22"/>
        <v>6.85</v>
      </c>
      <c r="O39" s="47">
        <f t="shared" si="22"/>
        <v>8.02</v>
      </c>
      <c r="P39" s="43">
        <f t="shared" si="19"/>
        <v>7.4492857142857138</v>
      </c>
    </row>
  </sheetData>
  <mergeCells count="9">
    <mergeCell ref="A35:P35"/>
    <mergeCell ref="A30:P30"/>
    <mergeCell ref="B1:P1"/>
    <mergeCell ref="B2:O2"/>
    <mergeCell ref="A5:P5"/>
    <mergeCell ref="A10:P10"/>
    <mergeCell ref="A20:P20"/>
    <mergeCell ref="A15:P15"/>
    <mergeCell ref="A25:P2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23:O23 B28:O2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Normal="100" workbookViewId="0">
      <pane xSplit="1" ySplit="4" topLeftCell="B19" activePane="bottomRight" state="frozen"/>
      <selection pane="topRight" activeCell="B1" sqref="B1"/>
      <selection pane="bottomLeft" activeCell="A7" sqref="A7"/>
      <selection pane="bottomRight" activeCell="R5" sqref="R5:R38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32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2" t="s">
        <v>21</v>
      </c>
      <c r="B6" s="13">
        <v>28331.162790697676</v>
      </c>
      <c r="C6" s="13">
        <v>29237.209459838192</v>
      </c>
      <c r="D6" s="13">
        <v>28485.965462382363</v>
      </c>
      <c r="E6" s="13">
        <v>27375</v>
      </c>
      <c r="F6" s="13">
        <v>27688.047992616521</v>
      </c>
      <c r="G6" s="13">
        <v>31208.668730650155</v>
      </c>
      <c r="H6" s="13">
        <v>30407.724145883949</v>
      </c>
      <c r="I6" s="13">
        <v>27809.290096406661</v>
      </c>
      <c r="J6" s="13">
        <v>27817.506873974427</v>
      </c>
      <c r="K6" s="13">
        <v>26861.301369863013</v>
      </c>
      <c r="L6" s="13">
        <v>27774.757281553397</v>
      </c>
      <c r="M6" s="13">
        <v>27291.487532244195</v>
      </c>
      <c r="N6" s="13">
        <v>27500.896243325344</v>
      </c>
      <c r="O6" s="14">
        <v>27908.894156446459</v>
      </c>
      <c r="P6" s="15">
        <f t="shared" ref="P6:P9" si="0">SUMIF(B6:O6,"&gt;0")/COUNTIF(B6:O6,"&gt;0")</f>
        <v>28264.136581134451</v>
      </c>
    </row>
    <row r="7" spans="1:16" x14ac:dyDescent="0.25">
      <c r="A7" s="16" t="s">
        <v>20</v>
      </c>
      <c r="B7" s="17">
        <v>962</v>
      </c>
      <c r="C7" s="17">
        <v>785</v>
      </c>
      <c r="D7" s="17">
        <v>975</v>
      </c>
      <c r="E7" s="17">
        <v>829</v>
      </c>
      <c r="F7" s="17">
        <v>750</v>
      </c>
      <c r="G7" s="17">
        <v>981</v>
      </c>
      <c r="H7" s="17">
        <v>1020</v>
      </c>
      <c r="I7" s="17">
        <v>766.8</v>
      </c>
      <c r="J7" s="17">
        <v>963</v>
      </c>
      <c r="K7" s="17">
        <v>1010</v>
      </c>
      <c r="L7" s="17">
        <v>1025</v>
      </c>
      <c r="M7" s="17">
        <v>982</v>
      </c>
      <c r="N7" s="17">
        <v>730</v>
      </c>
      <c r="O7" s="18">
        <v>1060</v>
      </c>
      <c r="P7" s="19">
        <f t="shared" si="0"/>
        <v>917.05714285714282</v>
      </c>
    </row>
    <row r="8" spans="1:16" x14ac:dyDescent="0.25">
      <c r="A8" s="20" t="s">
        <v>16</v>
      </c>
      <c r="B8" s="21">
        <v>10.75</v>
      </c>
      <c r="C8" s="21">
        <v>10.961100800000001</v>
      </c>
      <c r="D8" s="21">
        <v>11.102203167999997</v>
      </c>
      <c r="E8" s="21">
        <v>11.52</v>
      </c>
      <c r="F8" s="21">
        <v>10.6183</v>
      </c>
      <c r="G8" s="22">
        <v>9.69</v>
      </c>
      <c r="H8" s="21">
        <v>10.86434480972882</v>
      </c>
      <c r="I8" s="21">
        <v>11.41</v>
      </c>
      <c r="J8" s="21">
        <v>11.017522216800002</v>
      </c>
      <c r="K8" s="21">
        <v>11.68</v>
      </c>
      <c r="L8" s="21">
        <v>11.33</v>
      </c>
      <c r="M8" s="21">
        <v>11.63</v>
      </c>
      <c r="N8" s="21">
        <v>10.5998</v>
      </c>
      <c r="O8" s="23">
        <v>11.643600000000001</v>
      </c>
      <c r="P8" s="24">
        <f t="shared" si="0"/>
        <v>11.058347928180629</v>
      </c>
    </row>
    <row r="9" spans="1:16" ht="15.75" thickBot="1" x14ac:dyDescent="0.3">
      <c r="A9" s="25" t="s">
        <v>17</v>
      </c>
      <c r="B9" s="26">
        <v>25380</v>
      </c>
      <c r="C9" s="26">
        <v>26706</v>
      </c>
      <c r="D9" s="26">
        <v>26354.747999999996</v>
      </c>
      <c r="E9" s="26">
        <v>26280</v>
      </c>
      <c r="F9" s="26">
        <v>24500</v>
      </c>
      <c r="G9" s="26">
        <v>25201</v>
      </c>
      <c r="H9" s="26">
        <v>27530</v>
      </c>
      <c r="I9" s="26">
        <v>26442</v>
      </c>
      <c r="J9" s="26">
        <v>25540</v>
      </c>
      <c r="K9" s="26">
        <v>26145</v>
      </c>
      <c r="L9" s="27">
        <v>26224</v>
      </c>
      <c r="M9" s="26">
        <v>26450</v>
      </c>
      <c r="N9" s="26">
        <v>24292</v>
      </c>
      <c r="O9" s="28">
        <v>27080</v>
      </c>
      <c r="P9" s="29">
        <f t="shared" si="0"/>
        <v>26008.910571428572</v>
      </c>
    </row>
    <row r="10" spans="1:16" s="5" customFormat="1" ht="19.5" thickBot="1" x14ac:dyDescent="0.3">
      <c r="A10" s="53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</row>
    <row r="11" spans="1:16" s="5" customFormat="1" x14ac:dyDescent="0.25">
      <c r="A11" s="12" t="s">
        <v>21</v>
      </c>
      <c r="B11" s="13">
        <v>30184.18604651163</v>
      </c>
      <c r="C11" s="13">
        <v>30928.603804482915</v>
      </c>
      <c r="D11" s="13">
        <v>30275.071975695995</v>
      </c>
      <c r="E11" s="13">
        <v>29403.693931398418</v>
      </c>
      <c r="F11" s="13">
        <v>29270.222163623181</v>
      </c>
      <c r="G11" s="13">
        <v>33391.950464396286</v>
      </c>
      <c r="H11" s="13">
        <v>31340.207700100265</v>
      </c>
      <c r="I11" s="13">
        <v>29478.352322524101</v>
      </c>
      <c r="J11" s="13">
        <v>29431.662911062525</v>
      </c>
      <c r="K11" s="13">
        <v>28442.465753424658</v>
      </c>
      <c r="L11" s="13">
        <v>29366.637246248898</v>
      </c>
      <c r="M11" s="13">
        <v>28928.976784178845</v>
      </c>
      <c r="N11" s="13">
        <v>28947.715994641407</v>
      </c>
      <c r="O11" s="14">
        <v>29681.541791198597</v>
      </c>
      <c r="P11" s="15">
        <f t="shared" ref="P11:P14" si="1">SUMIF(B11:O11,"&gt;0")/COUNTIF(B11:O11,"&gt;0")</f>
        <v>29933.663492106269</v>
      </c>
    </row>
    <row r="12" spans="1:16" s="5" customFormat="1" x14ac:dyDescent="0.25">
      <c r="A12" s="16" t="s">
        <v>20</v>
      </c>
      <c r="B12" s="17">
        <v>962</v>
      </c>
      <c r="C12" s="17">
        <v>785</v>
      </c>
      <c r="D12" s="17">
        <v>980</v>
      </c>
      <c r="E12" s="17">
        <v>866</v>
      </c>
      <c r="F12" s="17">
        <v>750</v>
      </c>
      <c r="G12" s="17">
        <v>1040</v>
      </c>
      <c r="H12" s="17">
        <v>1020</v>
      </c>
      <c r="I12" s="17">
        <v>767.9</v>
      </c>
      <c r="J12" s="17">
        <v>959</v>
      </c>
      <c r="K12" s="17">
        <v>1008</v>
      </c>
      <c r="L12" s="17">
        <v>1025</v>
      </c>
      <c r="M12" s="17">
        <v>982</v>
      </c>
      <c r="N12" s="17">
        <v>730</v>
      </c>
      <c r="O12" s="18">
        <v>1060</v>
      </c>
      <c r="P12" s="19">
        <f t="shared" si="1"/>
        <v>923.92142857142858</v>
      </c>
    </row>
    <row r="13" spans="1:16" s="5" customFormat="1" x14ac:dyDescent="0.25">
      <c r="A13" s="20" t="s">
        <v>16</v>
      </c>
      <c r="B13" s="21">
        <v>10.75</v>
      </c>
      <c r="C13" s="21">
        <v>10.942880000000001</v>
      </c>
      <c r="D13" s="21">
        <v>11.102203167999997</v>
      </c>
      <c r="E13" s="21">
        <v>11.37</v>
      </c>
      <c r="F13" s="21">
        <v>10.6183</v>
      </c>
      <c r="G13" s="22">
        <v>9.69</v>
      </c>
      <c r="H13" s="21">
        <v>10.858894212079878</v>
      </c>
      <c r="I13" s="21">
        <v>11.41</v>
      </c>
      <c r="J13" s="21">
        <v>11.017522216800002</v>
      </c>
      <c r="K13" s="21">
        <v>11.68</v>
      </c>
      <c r="L13" s="21">
        <v>11.33</v>
      </c>
      <c r="M13" s="21">
        <v>11.63</v>
      </c>
      <c r="N13" s="21">
        <v>10.5998</v>
      </c>
      <c r="O13" s="23">
        <v>11.643600000000001</v>
      </c>
      <c r="P13" s="24">
        <f t="shared" si="1"/>
        <v>11.045942828348561</v>
      </c>
    </row>
    <row r="14" spans="1:16" s="5" customFormat="1" ht="15.75" thickBot="1" x14ac:dyDescent="0.3">
      <c r="A14" s="25" t="s">
        <v>17</v>
      </c>
      <c r="B14" s="26">
        <v>27040</v>
      </c>
      <c r="C14" s="26">
        <v>28204</v>
      </c>
      <c r="D14" s="26">
        <v>28010</v>
      </c>
      <c r="E14" s="26">
        <v>27860</v>
      </c>
      <c r="F14" s="26">
        <v>25900</v>
      </c>
      <c r="G14" s="26">
        <v>26964</v>
      </c>
      <c r="H14" s="26">
        <v>28360</v>
      </c>
      <c r="I14" s="26">
        <v>28029</v>
      </c>
      <c r="J14" s="26">
        <v>27022</v>
      </c>
      <c r="K14" s="26">
        <v>27684</v>
      </c>
      <c r="L14" s="27">
        <v>27727</v>
      </c>
      <c r="M14" s="26">
        <v>28037</v>
      </c>
      <c r="N14" s="26">
        <v>25570</v>
      </c>
      <c r="O14" s="28">
        <v>28800</v>
      </c>
      <c r="P14" s="29">
        <f t="shared" si="1"/>
        <v>27514.785714285714</v>
      </c>
    </row>
    <row r="15" spans="1:16" s="5" customFormat="1" ht="19.5" thickBot="1" x14ac:dyDescent="0.3">
      <c r="A15" s="53" t="s">
        <v>46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6" s="5" customFormat="1" x14ac:dyDescent="0.25">
      <c r="A16" s="12" t="s">
        <v>21</v>
      </c>
      <c r="B16" s="13">
        <v>32599.81395348837</v>
      </c>
      <c r="C16" s="13">
        <v>33100.273747125364</v>
      </c>
      <c r="D16" s="13">
        <v>32681.880074812667</v>
      </c>
      <c r="E16" s="13">
        <v>30939.845758354757</v>
      </c>
      <c r="F16" s="13">
        <v>31756.495860919356</v>
      </c>
      <c r="G16" s="13">
        <v>35395.665634674922</v>
      </c>
      <c r="H16" s="13">
        <v>33866.376335526598</v>
      </c>
      <c r="I16" s="13">
        <v>31530.236634531113</v>
      </c>
      <c r="J16" s="13">
        <v>31204.838368808429</v>
      </c>
      <c r="K16" s="13">
        <v>30718.150684931508</v>
      </c>
      <c r="L16" s="13">
        <v>31365.225066195941</v>
      </c>
      <c r="M16" s="13">
        <v>31243.336199484093</v>
      </c>
      <c r="N16" s="13">
        <v>30931.149644332912</v>
      </c>
      <c r="O16" s="14">
        <v>32062.248789034318</v>
      </c>
      <c r="P16" s="15">
        <f t="shared" ref="P16:P19" si="2">SUMIF(B16:O16,"&gt;0")/COUNTIF(B16:O16,"&gt;0")</f>
        <v>32099.681196587168</v>
      </c>
    </row>
    <row r="17" spans="1:16" s="5" customFormat="1" x14ac:dyDescent="0.25">
      <c r="A17" s="16" t="s">
        <v>20</v>
      </c>
      <c r="B17" s="17">
        <v>962</v>
      </c>
      <c r="C17" s="17">
        <v>785</v>
      </c>
      <c r="D17" s="17">
        <v>965</v>
      </c>
      <c r="E17" s="17">
        <v>866</v>
      </c>
      <c r="F17" s="17">
        <v>750</v>
      </c>
      <c r="G17" s="17">
        <v>1049</v>
      </c>
      <c r="H17" s="17">
        <v>1020</v>
      </c>
      <c r="I17" s="17">
        <v>769.8</v>
      </c>
      <c r="J17" s="17">
        <v>947</v>
      </c>
      <c r="K17" s="17">
        <v>1006</v>
      </c>
      <c r="L17" s="17">
        <v>1005</v>
      </c>
      <c r="M17" s="17">
        <v>982</v>
      </c>
      <c r="N17" s="17">
        <v>719</v>
      </c>
      <c r="O17" s="18">
        <v>1040</v>
      </c>
      <c r="P17" s="19">
        <f t="shared" si="2"/>
        <v>918.98571428571427</v>
      </c>
    </row>
    <row r="18" spans="1:16" s="5" customFormat="1" x14ac:dyDescent="0.25">
      <c r="A18" s="20" t="s">
        <v>16</v>
      </c>
      <c r="B18" s="21">
        <v>10.75</v>
      </c>
      <c r="C18" s="21">
        <v>10.964864</v>
      </c>
      <c r="D18" s="21">
        <v>11.0971584</v>
      </c>
      <c r="E18" s="21">
        <v>11.67</v>
      </c>
      <c r="F18" s="21">
        <v>10.6183</v>
      </c>
      <c r="G18" s="22">
        <v>9.69</v>
      </c>
      <c r="H18" s="21">
        <v>10.853242648650934</v>
      </c>
      <c r="I18" s="21">
        <v>11.41</v>
      </c>
      <c r="J18" s="21">
        <v>11.017522216800002</v>
      </c>
      <c r="K18" s="21">
        <v>11.68</v>
      </c>
      <c r="L18" s="21">
        <v>11.33</v>
      </c>
      <c r="M18" s="21">
        <v>11.63</v>
      </c>
      <c r="N18" s="21">
        <v>10.5998</v>
      </c>
      <c r="O18" s="23">
        <v>11.643600000000001</v>
      </c>
      <c r="P18" s="24">
        <f t="shared" si="2"/>
        <v>11.068177661817924</v>
      </c>
    </row>
    <row r="19" spans="1:16" s="5" customFormat="1" ht="15.75" thickBot="1" x14ac:dyDescent="0.3">
      <c r="A19" s="25" t="s">
        <v>17</v>
      </c>
      <c r="B19" s="26">
        <v>29204</v>
      </c>
      <c r="C19" s="26">
        <v>30245</v>
      </c>
      <c r="D19" s="26">
        <v>30223</v>
      </c>
      <c r="E19" s="26">
        <v>30089</v>
      </c>
      <c r="F19" s="26">
        <v>28100</v>
      </c>
      <c r="G19" s="26">
        <v>28582</v>
      </c>
      <c r="H19" s="26">
        <v>30630</v>
      </c>
      <c r="I19" s="26">
        <v>29980</v>
      </c>
      <c r="J19" s="26">
        <v>28650</v>
      </c>
      <c r="K19" s="26">
        <v>29899</v>
      </c>
      <c r="L19" s="27">
        <v>29614</v>
      </c>
      <c r="M19" s="26">
        <v>30280</v>
      </c>
      <c r="N19" s="26">
        <v>27322</v>
      </c>
      <c r="O19" s="28">
        <v>31110</v>
      </c>
      <c r="P19" s="29">
        <f t="shared" si="2"/>
        <v>29566.285714285714</v>
      </c>
    </row>
    <row r="20" spans="1:16" ht="19.5" thickBot="1" x14ac:dyDescent="0.3">
      <c r="A20" s="53" t="s">
        <v>41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</row>
    <row r="21" spans="1:16" x14ac:dyDescent="0.25">
      <c r="A21" s="12" t="s">
        <v>21</v>
      </c>
      <c r="B21" s="33">
        <f t="shared" ref="B21:O21" si="3">ROUND(B11-B6,0)</f>
        <v>1853</v>
      </c>
      <c r="C21" s="33">
        <f t="shared" si="3"/>
        <v>1691</v>
      </c>
      <c r="D21" s="33">
        <f t="shared" si="3"/>
        <v>1789</v>
      </c>
      <c r="E21" s="33">
        <f t="shared" si="3"/>
        <v>2029</v>
      </c>
      <c r="F21" s="33">
        <f t="shared" si="3"/>
        <v>1582</v>
      </c>
      <c r="G21" s="33">
        <f t="shared" si="3"/>
        <v>2183</v>
      </c>
      <c r="H21" s="33">
        <f t="shared" si="3"/>
        <v>932</v>
      </c>
      <c r="I21" s="33">
        <f t="shared" si="3"/>
        <v>1669</v>
      </c>
      <c r="J21" s="33">
        <f t="shared" si="3"/>
        <v>1614</v>
      </c>
      <c r="K21" s="33">
        <f t="shared" si="3"/>
        <v>1581</v>
      </c>
      <c r="L21" s="33">
        <f t="shared" si="3"/>
        <v>1592</v>
      </c>
      <c r="M21" s="33">
        <f t="shared" si="3"/>
        <v>1637</v>
      </c>
      <c r="N21" s="33">
        <f t="shared" si="3"/>
        <v>1447</v>
      </c>
      <c r="O21" s="34">
        <f t="shared" si="3"/>
        <v>1773</v>
      </c>
      <c r="P21" s="15">
        <f t="shared" ref="P21:P24" si="4">AVERAGE(B21:O21)</f>
        <v>1669.4285714285713</v>
      </c>
    </row>
    <row r="22" spans="1:16" x14ac:dyDescent="0.25">
      <c r="A22" s="16" t="s">
        <v>20</v>
      </c>
      <c r="B22" s="35">
        <f t="shared" ref="B22:O22" si="5">ROUND(B12-B7,0)</f>
        <v>0</v>
      </c>
      <c r="C22" s="35">
        <f t="shared" si="5"/>
        <v>0</v>
      </c>
      <c r="D22" s="35">
        <f t="shared" si="5"/>
        <v>5</v>
      </c>
      <c r="E22" s="35">
        <f t="shared" si="5"/>
        <v>37</v>
      </c>
      <c r="F22" s="35">
        <f t="shared" si="5"/>
        <v>0</v>
      </c>
      <c r="G22" s="35">
        <f t="shared" si="5"/>
        <v>59</v>
      </c>
      <c r="H22" s="35">
        <f t="shared" si="5"/>
        <v>0</v>
      </c>
      <c r="I22" s="35">
        <f t="shared" si="5"/>
        <v>1</v>
      </c>
      <c r="J22" s="35">
        <f t="shared" si="5"/>
        <v>-4</v>
      </c>
      <c r="K22" s="35">
        <f t="shared" si="5"/>
        <v>-2</v>
      </c>
      <c r="L22" s="35">
        <f t="shared" si="5"/>
        <v>0</v>
      </c>
      <c r="M22" s="35">
        <f t="shared" si="5"/>
        <v>0</v>
      </c>
      <c r="N22" s="35">
        <f t="shared" si="5"/>
        <v>0</v>
      </c>
      <c r="O22" s="36">
        <f t="shared" si="5"/>
        <v>0</v>
      </c>
      <c r="P22" s="19">
        <f t="shared" si="4"/>
        <v>6.8571428571428568</v>
      </c>
    </row>
    <row r="23" spans="1:16" x14ac:dyDescent="0.25">
      <c r="A23" s="20" t="s">
        <v>16</v>
      </c>
      <c r="B23" s="38">
        <f t="shared" ref="B23:O23" si="6">ROUND(B13-B8,2)</f>
        <v>0</v>
      </c>
      <c r="C23" s="38">
        <f t="shared" si="6"/>
        <v>-0.02</v>
      </c>
      <c r="D23" s="38">
        <f t="shared" si="6"/>
        <v>0</v>
      </c>
      <c r="E23" s="38">
        <f t="shared" si="6"/>
        <v>-0.15</v>
      </c>
      <c r="F23" s="38">
        <f t="shared" si="6"/>
        <v>0</v>
      </c>
      <c r="G23" s="38">
        <f t="shared" si="6"/>
        <v>0</v>
      </c>
      <c r="H23" s="38">
        <f t="shared" si="6"/>
        <v>-0.01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0</v>
      </c>
      <c r="O23" s="39">
        <f t="shared" si="6"/>
        <v>0</v>
      </c>
      <c r="P23" s="37">
        <f t="shared" si="4"/>
        <v>-1.2857142857142857E-2</v>
      </c>
    </row>
    <row r="24" spans="1:16" ht="15.75" thickBot="1" x14ac:dyDescent="0.3">
      <c r="A24" s="25" t="s">
        <v>17</v>
      </c>
      <c r="B24" s="48">
        <f t="shared" ref="B24:O24" si="7">ROUND(B14-B9,0)</f>
        <v>1660</v>
      </c>
      <c r="C24" s="48">
        <f t="shared" si="7"/>
        <v>1498</v>
      </c>
      <c r="D24" s="48">
        <f t="shared" si="7"/>
        <v>1655</v>
      </c>
      <c r="E24" s="48">
        <f t="shared" si="7"/>
        <v>1580</v>
      </c>
      <c r="F24" s="48">
        <f t="shared" si="7"/>
        <v>1400</v>
      </c>
      <c r="G24" s="48">
        <f t="shared" si="7"/>
        <v>1763</v>
      </c>
      <c r="H24" s="48">
        <f t="shared" si="7"/>
        <v>830</v>
      </c>
      <c r="I24" s="48">
        <f t="shared" si="7"/>
        <v>1587</v>
      </c>
      <c r="J24" s="48">
        <f t="shared" si="7"/>
        <v>1482</v>
      </c>
      <c r="K24" s="48">
        <f t="shared" si="7"/>
        <v>1539</v>
      </c>
      <c r="L24" s="48">
        <f t="shared" si="7"/>
        <v>1503</v>
      </c>
      <c r="M24" s="48">
        <f t="shared" si="7"/>
        <v>1587</v>
      </c>
      <c r="N24" s="48">
        <f t="shared" si="7"/>
        <v>1278</v>
      </c>
      <c r="O24" s="49">
        <f t="shared" si="7"/>
        <v>1720</v>
      </c>
      <c r="P24" s="50">
        <f t="shared" si="4"/>
        <v>1505.8571428571429</v>
      </c>
    </row>
    <row r="25" spans="1:16" ht="19.5" thickBot="1" x14ac:dyDescent="0.3">
      <c r="A25" s="53" t="s">
        <v>47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6" x14ac:dyDescent="0.25">
      <c r="A26" s="12" t="s">
        <v>21</v>
      </c>
      <c r="B26" s="33">
        <f t="shared" ref="B26:O26" si="8">ROUND(B16-B11,0)</f>
        <v>2416</v>
      </c>
      <c r="C26" s="33">
        <f t="shared" si="8"/>
        <v>2172</v>
      </c>
      <c r="D26" s="33">
        <f t="shared" si="8"/>
        <v>2407</v>
      </c>
      <c r="E26" s="33">
        <f t="shared" si="8"/>
        <v>1536</v>
      </c>
      <c r="F26" s="33">
        <f t="shared" si="8"/>
        <v>2486</v>
      </c>
      <c r="G26" s="33">
        <f t="shared" si="8"/>
        <v>2004</v>
      </c>
      <c r="H26" s="33">
        <f t="shared" si="8"/>
        <v>2526</v>
      </c>
      <c r="I26" s="33">
        <f t="shared" si="8"/>
        <v>2052</v>
      </c>
      <c r="J26" s="33">
        <f t="shared" si="8"/>
        <v>1773</v>
      </c>
      <c r="K26" s="33">
        <f t="shared" si="8"/>
        <v>2276</v>
      </c>
      <c r="L26" s="33">
        <f t="shared" si="8"/>
        <v>1999</v>
      </c>
      <c r="M26" s="33">
        <f t="shared" si="8"/>
        <v>2314</v>
      </c>
      <c r="N26" s="33">
        <f t="shared" si="8"/>
        <v>1983</v>
      </c>
      <c r="O26" s="34">
        <f t="shared" si="8"/>
        <v>2381</v>
      </c>
      <c r="P26" s="15">
        <f t="shared" ref="P26:P29" si="9">AVERAGE(B26:O26)</f>
        <v>2166.0714285714284</v>
      </c>
    </row>
    <row r="27" spans="1:16" x14ac:dyDescent="0.25">
      <c r="A27" s="16" t="s">
        <v>20</v>
      </c>
      <c r="B27" s="35">
        <f t="shared" ref="B27:O27" si="10">ROUND(B17-B12,0)</f>
        <v>0</v>
      </c>
      <c r="C27" s="35">
        <f t="shared" si="10"/>
        <v>0</v>
      </c>
      <c r="D27" s="35">
        <f t="shared" si="10"/>
        <v>-15</v>
      </c>
      <c r="E27" s="35">
        <f t="shared" si="10"/>
        <v>0</v>
      </c>
      <c r="F27" s="35">
        <f t="shared" si="10"/>
        <v>0</v>
      </c>
      <c r="G27" s="35">
        <f t="shared" si="10"/>
        <v>9</v>
      </c>
      <c r="H27" s="35">
        <f t="shared" si="10"/>
        <v>0</v>
      </c>
      <c r="I27" s="35">
        <f t="shared" si="10"/>
        <v>2</v>
      </c>
      <c r="J27" s="35">
        <f t="shared" si="10"/>
        <v>-12</v>
      </c>
      <c r="K27" s="35">
        <f t="shared" si="10"/>
        <v>-2</v>
      </c>
      <c r="L27" s="35">
        <f t="shared" si="10"/>
        <v>-20</v>
      </c>
      <c r="M27" s="35">
        <f t="shared" si="10"/>
        <v>0</v>
      </c>
      <c r="N27" s="35">
        <f t="shared" si="10"/>
        <v>-11</v>
      </c>
      <c r="O27" s="36">
        <f t="shared" si="10"/>
        <v>-20</v>
      </c>
      <c r="P27" s="19">
        <f t="shared" si="9"/>
        <v>-4.9285714285714288</v>
      </c>
    </row>
    <row r="28" spans="1:16" x14ac:dyDescent="0.25">
      <c r="A28" s="20" t="s">
        <v>16</v>
      </c>
      <c r="B28" s="38">
        <f t="shared" ref="B28:O28" si="11">ROUND(B18-B13,2)</f>
        <v>0</v>
      </c>
      <c r="C28" s="38">
        <f t="shared" si="11"/>
        <v>0.02</v>
      </c>
      <c r="D28" s="38">
        <f t="shared" si="11"/>
        <v>-0.01</v>
      </c>
      <c r="E28" s="38">
        <f t="shared" si="11"/>
        <v>0.3</v>
      </c>
      <c r="F28" s="38">
        <f t="shared" si="11"/>
        <v>0</v>
      </c>
      <c r="G28" s="38">
        <f t="shared" si="11"/>
        <v>0</v>
      </c>
      <c r="H28" s="38">
        <f t="shared" si="11"/>
        <v>-0.01</v>
      </c>
      <c r="I28" s="38">
        <f t="shared" si="11"/>
        <v>0</v>
      </c>
      <c r="J28" s="38">
        <f t="shared" si="11"/>
        <v>0</v>
      </c>
      <c r="K28" s="38">
        <f t="shared" si="11"/>
        <v>0</v>
      </c>
      <c r="L28" s="38">
        <f t="shared" si="11"/>
        <v>0</v>
      </c>
      <c r="M28" s="38">
        <f t="shared" si="11"/>
        <v>0</v>
      </c>
      <c r="N28" s="38">
        <f t="shared" si="11"/>
        <v>0</v>
      </c>
      <c r="O28" s="39">
        <f t="shared" si="11"/>
        <v>0</v>
      </c>
      <c r="P28" s="37">
        <f t="shared" si="9"/>
        <v>2.1428571428571429E-2</v>
      </c>
    </row>
    <row r="29" spans="1:16" ht="15.75" thickBot="1" x14ac:dyDescent="0.3">
      <c r="A29" s="25" t="s">
        <v>17</v>
      </c>
      <c r="B29" s="48">
        <f t="shared" ref="B29:O29" si="12">ROUND(B19-B14,0)</f>
        <v>2164</v>
      </c>
      <c r="C29" s="48">
        <f t="shared" si="12"/>
        <v>2041</v>
      </c>
      <c r="D29" s="48">
        <f t="shared" si="12"/>
        <v>2213</v>
      </c>
      <c r="E29" s="48">
        <f t="shared" si="12"/>
        <v>2229</v>
      </c>
      <c r="F29" s="48">
        <f t="shared" si="12"/>
        <v>2200</v>
      </c>
      <c r="G29" s="48">
        <f t="shared" si="12"/>
        <v>1618</v>
      </c>
      <c r="H29" s="48">
        <f t="shared" si="12"/>
        <v>2270</v>
      </c>
      <c r="I29" s="48">
        <f t="shared" si="12"/>
        <v>1951</v>
      </c>
      <c r="J29" s="48">
        <f t="shared" si="12"/>
        <v>1628</v>
      </c>
      <c r="K29" s="48">
        <f t="shared" si="12"/>
        <v>2215</v>
      </c>
      <c r="L29" s="48">
        <f t="shared" si="12"/>
        <v>1887</v>
      </c>
      <c r="M29" s="48">
        <f t="shared" si="12"/>
        <v>2243</v>
      </c>
      <c r="N29" s="48">
        <f t="shared" si="12"/>
        <v>1752</v>
      </c>
      <c r="O29" s="49">
        <f t="shared" si="12"/>
        <v>2310</v>
      </c>
      <c r="P29" s="50">
        <f t="shared" si="9"/>
        <v>2051.5</v>
      </c>
    </row>
    <row r="30" spans="1:16" ht="19.5" thickBot="1" x14ac:dyDescent="0.3">
      <c r="A30" s="53" t="s">
        <v>40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6" x14ac:dyDescent="0.25">
      <c r="A31" s="12" t="s">
        <v>21</v>
      </c>
      <c r="B31" s="44">
        <f t="shared" ref="B31:O31" si="13">ROUND(100*(B11-B6)/B6,2)</f>
        <v>6.54</v>
      </c>
      <c r="C31" s="44">
        <f t="shared" si="13"/>
        <v>5.79</v>
      </c>
      <c r="D31" s="44">
        <f t="shared" si="13"/>
        <v>6.28</v>
      </c>
      <c r="E31" s="44">
        <f t="shared" si="13"/>
        <v>7.41</v>
      </c>
      <c r="F31" s="44">
        <f t="shared" si="13"/>
        <v>5.71</v>
      </c>
      <c r="G31" s="44">
        <f t="shared" si="13"/>
        <v>7</v>
      </c>
      <c r="H31" s="44">
        <f t="shared" si="13"/>
        <v>3.07</v>
      </c>
      <c r="I31" s="44">
        <f t="shared" si="13"/>
        <v>6</v>
      </c>
      <c r="J31" s="44">
        <f t="shared" si="13"/>
        <v>5.8</v>
      </c>
      <c r="K31" s="44">
        <f t="shared" si="13"/>
        <v>5.89</v>
      </c>
      <c r="L31" s="44">
        <f t="shared" si="13"/>
        <v>5.73</v>
      </c>
      <c r="M31" s="44">
        <f t="shared" si="13"/>
        <v>6</v>
      </c>
      <c r="N31" s="44">
        <f t="shared" si="13"/>
        <v>5.26</v>
      </c>
      <c r="O31" s="45">
        <f t="shared" si="13"/>
        <v>6.35</v>
      </c>
      <c r="P31" s="41">
        <f t="shared" ref="P31:P34" si="14">AVERAGE(B31:O31)</f>
        <v>5.9164285714285709</v>
      </c>
    </row>
    <row r="32" spans="1:16" x14ac:dyDescent="0.25">
      <c r="A32" s="16" t="s">
        <v>20</v>
      </c>
      <c r="B32" s="38">
        <f t="shared" ref="B32:O32" si="15">ROUND(100*(B12-B7)/B7,2)</f>
        <v>0</v>
      </c>
      <c r="C32" s="38">
        <f t="shared" si="15"/>
        <v>0</v>
      </c>
      <c r="D32" s="38">
        <f t="shared" si="15"/>
        <v>0.51</v>
      </c>
      <c r="E32" s="38">
        <f t="shared" si="15"/>
        <v>4.46</v>
      </c>
      <c r="F32" s="38">
        <f t="shared" si="15"/>
        <v>0</v>
      </c>
      <c r="G32" s="38">
        <f t="shared" si="15"/>
        <v>6.01</v>
      </c>
      <c r="H32" s="38">
        <f t="shared" si="15"/>
        <v>0</v>
      </c>
      <c r="I32" s="38">
        <f t="shared" si="15"/>
        <v>0.14000000000000001</v>
      </c>
      <c r="J32" s="38">
        <f t="shared" si="15"/>
        <v>-0.42</v>
      </c>
      <c r="K32" s="38">
        <f t="shared" si="15"/>
        <v>-0.2</v>
      </c>
      <c r="L32" s="38">
        <f t="shared" si="15"/>
        <v>0</v>
      </c>
      <c r="M32" s="38">
        <f t="shared" si="15"/>
        <v>0</v>
      </c>
      <c r="N32" s="38">
        <f t="shared" si="15"/>
        <v>0</v>
      </c>
      <c r="O32" s="39">
        <f t="shared" si="15"/>
        <v>0</v>
      </c>
      <c r="P32" s="42">
        <f t="shared" si="14"/>
        <v>0.75000000000000011</v>
      </c>
    </row>
    <row r="33" spans="1:16" x14ac:dyDescent="0.25">
      <c r="A33" s="20" t="s">
        <v>16</v>
      </c>
      <c r="B33" s="38">
        <f t="shared" ref="B33:O33" si="16">ROUND(100*(B13-B8)/B8,2)</f>
        <v>0</v>
      </c>
      <c r="C33" s="38">
        <f t="shared" si="16"/>
        <v>-0.17</v>
      </c>
      <c r="D33" s="38">
        <f t="shared" si="16"/>
        <v>0</v>
      </c>
      <c r="E33" s="38">
        <f t="shared" si="16"/>
        <v>-1.3</v>
      </c>
      <c r="F33" s="38">
        <f t="shared" si="16"/>
        <v>0</v>
      </c>
      <c r="G33" s="38">
        <f t="shared" si="16"/>
        <v>0</v>
      </c>
      <c r="H33" s="38">
        <f t="shared" si="16"/>
        <v>-0.05</v>
      </c>
      <c r="I33" s="38">
        <f t="shared" si="16"/>
        <v>0</v>
      </c>
      <c r="J33" s="38">
        <f t="shared" si="16"/>
        <v>0</v>
      </c>
      <c r="K33" s="38">
        <f t="shared" si="16"/>
        <v>0</v>
      </c>
      <c r="L33" s="38">
        <f t="shared" si="16"/>
        <v>0</v>
      </c>
      <c r="M33" s="38">
        <f t="shared" si="16"/>
        <v>0</v>
      </c>
      <c r="N33" s="38">
        <f t="shared" si="16"/>
        <v>0</v>
      </c>
      <c r="O33" s="39">
        <f t="shared" si="16"/>
        <v>0</v>
      </c>
      <c r="P33" s="37">
        <f t="shared" si="14"/>
        <v>-0.10857142857142857</v>
      </c>
    </row>
    <row r="34" spans="1:16" ht="15.75" thickBot="1" x14ac:dyDescent="0.3">
      <c r="A34" s="25" t="s">
        <v>17</v>
      </c>
      <c r="B34" s="46">
        <f t="shared" ref="B34:O34" si="17">ROUND(100*(B14-B9)/B9,2)</f>
        <v>6.54</v>
      </c>
      <c r="C34" s="46">
        <f t="shared" si="17"/>
        <v>5.61</v>
      </c>
      <c r="D34" s="46">
        <f t="shared" si="17"/>
        <v>6.28</v>
      </c>
      <c r="E34" s="46">
        <f t="shared" si="17"/>
        <v>6.01</v>
      </c>
      <c r="F34" s="46">
        <f t="shared" si="17"/>
        <v>5.71</v>
      </c>
      <c r="G34" s="46">
        <f t="shared" si="17"/>
        <v>7</v>
      </c>
      <c r="H34" s="46">
        <f t="shared" si="17"/>
        <v>3.01</v>
      </c>
      <c r="I34" s="46">
        <f t="shared" si="17"/>
        <v>6</v>
      </c>
      <c r="J34" s="46">
        <f t="shared" si="17"/>
        <v>5.8</v>
      </c>
      <c r="K34" s="46">
        <f t="shared" si="17"/>
        <v>5.89</v>
      </c>
      <c r="L34" s="46">
        <f t="shared" si="17"/>
        <v>5.73</v>
      </c>
      <c r="M34" s="46">
        <f t="shared" si="17"/>
        <v>6</v>
      </c>
      <c r="N34" s="46">
        <f t="shared" si="17"/>
        <v>5.26</v>
      </c>
      <c r="O34" s="47">
        <f t="shared" si="17"/>
        <v>6.35</v>
      </c>
      <c r="P34" s="43">
        <f t="shared" si="14"/>
        <v>5.7992857142857144</v>
      </c>
    </row>
    <row r="35" spans="1:16" ht="19.5" thickBot="1" x14ac:dyDescent="0.3">
      <c r="A35" s="53" t="s">
        <v>48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1:16" x14ac:dyDescent="0.25">
      <c r="A36" s="12" t="s">
        <v>21</v>
      </c>
      <c r="B36" s="44">
        <f t="shared" ref="B36:O36" si="18">ROUND(100*(B16-B11)/B11,2)</f>
        <v>8</v>
      </c>
      <c r="C36" s="44">
        <f t="shared" si="18"/>
        <v>7.02</v>
      </c>
      <c r="D36" s="44">
        <f t="shared" si="18"/>
        <v>7.95</v>
      </c>
      <c r="E36" s="44">
        <f t="shared" si="18"/>
        <v>5.22</v>
      </c>
      <c r="F36" s="44">
        <f t="shared" si="18"/>
        <v>8.49</v>
      </c>
      <c r="G36" s="44">
        <f t="shared" si="18"/>
        <v>6</v>
      </c>
      <c r="H36" s="44">
        <f t="shared" si="18"/>
        <v>8.06</v>
      </c>
      <c r="I36" s="44">
        <f t="shared" si="18"/>
        <v>6.96</v>
      </c>
      <c r="J36" s="44">
        <f t="shared" si="18"/>
        <v>6.02</v>
      </c>
      <c r="K36" s="44">
        <f t="shared" si="18"/>
        <v>8</v>
      </c>
      <c r="L36" s="44">
        <f t="shared" si="18"/>
        <v>6.81</v>
      </c>
      <c r="M36" s="44">
        <f t="shared" si="18"/>
        <v>8</v>
      </c>
      <c r="N36" s="44">
        <f t="shared" si="18"/>
        <v>6.85</v>
      </c>
      <c r="O36" s="45">
        <f t="shared" si="18"/>
        <v>8.02</v>
      </c>
      <c r="P36" s="41">
        <f t="shared" ref="P36:P39" si="19">AVERAGE(B36:O36)</f>
        <v>7.242857142857142</v>
      </c>
    </row>
    <row r="37" spans="1:16" x14ac:dyDescent="0.25">
      <c r="A37" s="16" t="s">
        <v>20</v>
      </c>
      <c r="B37" s="38">
        <f t="shared" ref="B37:O37" si="20">ROUND(100*(B17-B12)/B12,2)</f>
        <v>0</v>
      </c>
      <c r="C37" s="38">
        <f t="shared" si="20"/>
        <v>0</v>
      </c>
      <c r="D37" s="38">
        <f t="shared" si="20"/>
        <v>-1.53</v>
      </c>
      <c r="E37" s="38">
        <f t="shared" si="20"/>
        <v>0</v>
      </c>
      <c r="F37" s="38">
        <f t="shared" si="20"/>
        <v>0</v>
      </c>
      <c r="G37" s="38">
        <f t="shared" si="20"/>
        <v>0.87</v>
      </c>
      <c r="H37" s="38">
        <f t="shared" si="20"/>
        <v>0</v>
      </c>
      <c r="I37" s="38">
        <f t="shared" si="20"/>
        <v>0.25</v>
      </c>
      <c r="J37" s="38">
        <f t="shared" si="20"/>
        <v>-1.25</v>
      </c>
      <c r="K37" s="38">
        <f t="shared" si="20"/>
        <v>-0.2</v>
      </c>
      <c r="L37" s="38">
        <f t="shared" si="20"/>
        <v>-1.95</v>
      </c>
      <c r="M37" s="38">
        <f t="shared" si="20"/>
        <v>0</v>
      </c>
      <c r="N37" s="38">
        <f t="shared" si="20"/>
        <v>-1.51</v>
      </c>
      <c r="O37" s="39">
        <f t="shared" si="20"/>
        <v>-1.89</v>
      </c>
      <c r="P37" s="42">
        <f t="shared" si="19"/>
        <v>-0.51500000000000001</v>
      </c>
    </row>
    <row r="38" spans="1:16" x14ac:dyDescent="0.25">
      <c r="A38" s="20" t="s">
        <v>16</v>
      </c>
      <c r="B38" s="38">
        <f t="shared" ref="B38:O38" si="21">ROUND(100*(B18-B13)/B13,2)</f>
        <v>0</v>
      </c>
      <c r="C38" s="38">
        <f t="shared" si="21"/>
        <v>0.2</v>
      </c>
      <c r="D38" s="38">
        <f t="shared" si="21"/>
        <v>-0.05</v>
      </c>
      <c r="E38" s="38">
        <f t="shared" si="21"/>
        <v>2.64</v>
      </c>
      <c r="F38" s="38">
        <f t="shared" si="21"/>
        <v>0</v>
      </c>
      <c r="G38" s="38">
        <f t="shared" si="21"/>
        <v>0</v>
      </c>
      <c r="H38" s="38">
        <f t="shared" si="21"/>
        <v>-0.05</v>
      </c>
      <c r="I38" s="38">
        <f t="shared" si="21"/>
        <v>0</v>
      </c>
      <c r="J38" s="38">
        <f t="shared" si="21"/>
        <v>0</v>
      </c>
      <c r="K38" s="38">
        <f t="shared" si="21"/>
        <v>0</v>
      </c>
      <c r="L38" s="38">
        <f t="shared" si="21"/>
        <v>0</v>
      </c>
      <c r="M38" s="38">
        <f t="shared" si="21"/>
        <v>0</v>
      </c>
      <c r="N38" s="38">
        <f t="shared" si="21"/>
        <v>0</v>
      </c>
      <c r="O38" s="39">
        <f t="shared" si="21"/>
        <v>0</v>
      </c>
      <c r="P38" s="37">
        <f t="shared" si="19"/>
        <v>0.19571428571428573</v>
      </c>
    </row>
    <row r="39" spans="1:16" ht="15.75" thickBot="1" x14ac:dyDescent="0.3">
      <c r="A39" s="25" t="s">
        <v>17</v>
      </c>
      <c r="B39" s="46">
        <f t="shared" ref="B39:O39" si="22">ROUND(100*(B19-B14)/B14,2)</f>
        <v>8</v>
      </c>
      <c r="C39" s="46">
        <f t="shared" si="22"/>
        <v>7.24</v>
      </c>
      <c r="D39" s="46">
        <f t="shared" si="22"/>
        <v>7.9</v>
      </c>
      <c r="E39" s="46">
        <f t="shared" si="22"/>
        <v>8</v>
      </c>
      <c r="F39" s="46">
        <f t="shared" si="22"/>
        <v>8.49</v>
      </c>
      <c r="G39" s="46">
        <f t="shared" si="22"/>
        <v>6</v>
      </c>
      <c r="H39" s="46">
        <f t="shared" si="22"/>
        <v>8</v>
      </c>
      <c r="I39" s="46">
        <f t="shared" si="22"/>
        <v>6.96</v>
      </c>
      <c r="J39" s="46">
        <f t="shared" si="22"/>
        <v>6.02</v>
      </c>
      <c r="K39" s="46">
        <f t="shared" si="22"/>
        <v>8</v>
      </c>
      <c r="L39" s="46">
        <f t="shared" si="22"/>
        <v>6.81</v>
      </c>
      <c r="M39" s="46">
        <f t="shared" si="22"/>
        <v>8</v>
      </c>
      <c r="N39" s="46">
        <f t="shared" si="22"/>
        <v>6.85</v>
      </c>
      <c r="O39" s="47">
        <f t="shared" si="22"/>
        <v>8.02</v>
      </c>
      <c r="P39" s="43">
        <f t="shared" si="19"/>
        <v>7.4492857142857138</v>
      </c>
    </row>
  </sheetData>
  <mergeCells count="9">
    <mergeCell ref="A35:P35"/>
    <mergeCell ref="A30:P30"/>
    <mergeCell ref="B1:P1"/>
    <mergeCell ref="B2:O2"/>
    <mergeCell ref="A5:P5"/>
    <mergeCell ref="A10:P10"/>
    <mergeCell ref="A20:P20"/>
    <mergeCell ref="A15:P15"/>
    <mergeCell ref="A25:P2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23:O23 B28:O28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Normal="100" workbookViewId="0">
      <pane xSplit="1" ySplit="4" topLeftCell="B27" activePane="bottomRight" state="frozen"/>
      <selection pane="topRight" activeCell="B1" sqref="B1"/>
      <selection pane="bottomLeft" activeCell="A7" sqref="A7"/>
      <selection pane="bottomRight" activeCell="R5" sqref="R5:R39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8" ht="18.75" x14ac:dyDescent="0.3">
      <c r="B1" s="56" t="s">
        <v>44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8" ht="15.75" x14ac:dyDescent="0.25">
      <c r="A2" s="11"/>
      <c r="B2" s="57" t="s">
        <v>33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8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8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8" ht="19.5" thickBot="1" x14ac:dyDescent="0.3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8" x14ac:dyDescent="0.25">
      <c r="A6" s="12" t="s">
        <v>21</v>
      </c>
      <c r="B6" s="13">
        <v>24001.305035498386</v>
      </c>
      <c r="C6" s="13">
        <v>24479.357629977269</v>
      </c>
      <c r="D6" s="13">
        <v>24517.510000016282</v>
      </c>
      <c r="E6" s="13">
        <v>24929.644268774704</v>
      </c>
      <c r="F6" s="13">
        <v>23683.701746471612</v>
      </c>
      <c r="G6" s="13">
        <v>24270.626003210273</v>
      </c>
      <c r="H6" s="13">
        <v>25127.18045284925</v>
      </c>
      <c r="I6" s="13">
        <v>24445.608628659476</v>
      </c>
      <c r="J6" s="13">
        <v>24391.024217689413</v>
      </c>
      <c r="K6" s="13">
        <v>24076.433121019109</v>
      </c>
      <c r="L6" s="13">
        <v>24375.522850503487</v>
      </c>
      <c r="M6" s="13">
        <v>24623.739332816134</v>
      </c>
      <c r="N6" s="13">
        <v>23987.752094583808</v>
      </c>
      <c r="O6" s="14">
        <v>25116.322208653448</v>
      </c>
      <c r="P6" s="15">
        <f t="shared" ref="P6:P9" si="0">SUMIF(B6:O6,"&gt;0")/COUNTIF(B6:O6,"&gt;0")</f>
        <v>24430.409113623049</v>
      </c>
    </row>
    <row r="7" spans="1:18" x14ac:dyDescent="0.25">
      <c r="A7" s="16" t="s">
        <v>20</v>
      </c>
      <c r="B7" s="17">
        <v>962</v>
      </c>
      <c r="C7" s="17">
        <v>785</v>
      </c>
      <c r="D7" s="17">
        <v>975</v>
      </c>
      <c r="E7" s="17">
        <v>829</v>
      </c>
      <c r="F7" s="17">
        <v>750</v>
      </c>
      <c r="G7" s="17">
        <v>952</v>
      </c>
      <c r="H7" s="17">
        <v>1020</v>
      </c>
      <c r="I7" s="17">
        <v>752.7</v>
      </c>
      <c r="J7" s="17">
        <v>946</v>
      </c>
      <c r="K7" s="17">
        <v>992</v>
      </c>
      <c r="L7" s="17">
        <v>1025</v>
      </c>
      <c r="M7" s="17">
        <v>982</v>
      </c>
      <c r="N7" s="17">
        <v>730</v>
      </c>
      <c r="O7" s="18">
        <v>1060</v>
      </c>
      <c r="P7" s="19">
        <f t="shared" si="0"/>
        <v>911.47857142857151</v>
      </c>
    </row>
    <row r="8" spans="1:18" x14ac:dyDescent="0.25">
      <c r="A8" s="20" t="s">
        <v>16</v>
      </c>
      <c r="B8" s="21">
        <v>12.689309999999999</v>
      </c>
      <c r="C8" s="21">
        <v>13.091519999999999</v>
      </c>
      <c r="D8" s="21">
        <v>12.899228999999998</v>
      </c>
      <c r="E8" s="21">
        <v>12.65</v>
      </c>
      <c r="F8" s="21">
        <v>12.413600000000001</v>
      </c>
      <c r="G8" s="22">
        <v>12.46</v>
      </c>
      <c r="H8" s="21">
        <v>13.147515719876141</v>
      </c>
      <c r="I8" s="21">
        <v>12.98</v>
      </c>
      <c r="J8" s="21">
        <v>12.565277999999999</v>
      </c>
      <c r="K8" s="21">
        <v>13.031000000000001</v>
      </c>
      <c r="L8" s="21">
        <v>12.91</v>
      </c>
      <c r="M8" s="21">
        <v>12.89</v>
      </c>
      <c r="N8" s="21">
        <v>12.152201625671239</v>
      </c>
      <c r="O8" s="23">
        <v>12.938199999999998</v>
      </c>
      <c r="P8" s="24">
        <f t="shared" si="0"/>
        <v>12.772703881824814</v>
      </c>
    </row>
    <row r="9" spans="1:18" ht="15.75" thickBot="1" x14ac:dyDescent="0.3">
      <c r="A9" s="25" t="s">
        <v>17</v>
      </c>
      <c r="B9" s="26">
        <v>25380</v>
      </c>
      <c r="C9" s="26">
        <v>26706</v>
      </c>
      <c r="D9" s="26">
        <v>26354.747999999996</v>
      </c>
      <c r="E9" s="26">
        <v>26280</v>
      </c>
      <c r="F9" s="26">
        <v>24500</v>
      </c>
      <c r="G9" s="26">
        <v>25201</v>
      </c>
      <c r="H9" s="26">
        <v>27530</v>
      </c>
      <c r="I9" s="26">
        <v>26442</v>
      </c>
      <c r="J9" s="26">
        <v>25540</v>
      </c>
      <c r="K9" s="26">
        <v>26145</v>
      </c>
      <c r="L9" s="27">
        <v>26224</v>
      </c>
      <c r="M9" s="26">
        <v>26450</v>
      </c>
      <c r="N9" s="26">
        <v>24292</v>
      </c>
      <c r="O9" s="28">
        <v>27080</v>
      </c>
      <c r="P9" s="29">
        <f t="shared" si="0"/>
        <v>26008.910571428572</v>
      </c>
    </row>
    <row r="10" spans="1:18" s="5" customFormat="1" ht="19.5" thickBot="1" x14ac:dyDescent="0.3">
      <c r="A10" s="53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R10" s="1"/>
    </row>
    <row r="11" spans="1:18" s="5" customFormat="1" x14ac:dyDescent="0.25">
      <c r="A11" s="12" t="s">
        <v>21</v>
      </c>
      <c r="B11" s="13">
        <v>25571.130345148791</v>
      </c>
      <c r="C11" s="13">
        <v>25863.365428702433</v>
      </c>
      <c r="D11" s="13">
        <v>26057.371335914733</v>
      </c>
      <c r="E11" s="13">
        <v>26745.599999999999</v>
      </c>
      <c r="F11" s="13">
        <v>25037.056131984275</v>
      </c>
      <c r="G11" s="13">
        <v>25968.539325842696</v>
      </c>
      <c r="H11" s="13">
        <v>25920.772462767771</v>
      </c>
      <c r="I11" s="13">
        <v>25912.788906009246</v>
      </c>
      <c r="J11" s="13">
        <v>25806.353030947666</v>
      </c>
      <c r="K11" s="13">
        <v>25493.668943289078</v>
      </c>
      <c r="L11" s="13">
        <v>25772.579395817196</v>
      </c>
      <c r="M11" s="13">
        <v>26101.163692785103</v>
      </c>
      <c r="N11" s="13">
        <v>25249.745638832039</v>
      </c>
      <c r="O11" s="14">
        <v>26711.598213043548</v>
      </c>
      <c r="P11" s="15">
        <f t="shared" ref="P11:P14" si="1">SUMIF(B11:O11,"&gt;0")/COUNTIF(B11:O11,"&gt;0")</f>
        <v>25872.266632220326</v>
      </c>
    </row>
    <row r="12" spans="1:18" s="5" customFormat="1" x14ac:dyDescent="0.25">
      <c r="A12" s="16" t="s">
        <v>20</v>
      </c>
      <c r="B12" s="17">
        <v>962</v>
      </c>
      <c r="C12" s="17">
        <v>785</v>
      </c>
      <c r="D12" s="17">
        <v>980</v>
      </c>
      <c r="E12" s="17">
        <v>866</v>
      </c>
      <c r="F12" s="17">
        <v>750</v>
      </c>
      <c r="G12" s="17">
        <v>1009</v>
      </c>
      <c r="H12" s="17">
        <v>1020</v>
      </c>
      <c r="I12" s="17">
        <v>753.7</v>
      </c>
      <c r="J12" s="17">
        <v>942</v>
      </c>
      <c r="K12" s="17">
        <v>990</v>
      </c>
      <c r="L12" s="17">
        <v>1025</v>
      </c>
      <c r="M12" s="17">
        <v>982</v>
      </c>
      <c r="N12" s="17">
        <v>730</v>
      </c>
      <c r="O12" s="18">
        <v>1060</v>
      </c>
      <c r="P12" s="19">
        <f t="shared" si="1"/>
        <v>918.19285714285718</v>
      </c>
    </row>
    <row r="13" spans="1:18" s="5" customFormat="1" x14ac:dyDescent="0.25">
      <c r="A13" s="20" t="s">
        <v>16</v>
      </c>
      <c r="B13" s="21">
        <v>12.689309999999999</v>
      </c>
      <c r="C13" s="21">
        <v>13.085999999999999</v>
      </c>
      <c r="D13" s="21">
        <v>12.899228999999998</v>
      </c>
      <c r="E13" s="21">
        <v>12.5</v>
      </c>
      <c r="F13" s="21">
        <v>12.413600000000001</v>
      </c>
      <c r="G13" s="22">
        <v>12.46</v>
      </c>
      <c r="H13" s="21">
        <v>13.129238354637417</v>
      </c>
      <c r="I13" s="21">
        <v>12.98</v>
      </c>
      <c r="J13" s="21">
        <v>12.565277999999999</v>
      </c>
      <c r="K13" s="21">
        <v>13.031000000000001</v>
      </c>
      <c r="L13" s="21">
        <v>12.91</v>
      </c>
      <c r="M13" s="21">
        <v>12.89</v>
      </c>
      <c r="N13" s="21">
        <v>12.152201625671239</v>
      </c>
      <c r="O13" s="23">
        <v>12.938199999999998</v>
      </c>
      <c r="P13" s="24">
        <f t="shared" si="1"/>
        <v>12.760289784307762</v>
      </c>
    </row>
    <row r="14" spans="1:18" s="5" customFormat="1" ht="15.75" thickBot="1" x14ac:dyDescent="0.3">
      <c r="A14" s="25" t="s">
        <v>17</v>
      </c>
      <c r="B14" s="26">
        <v>27040</v>
      </c>
      <c r="C14" s="26">
        <v>28204</v>
      </c>
      <c r="D14" s="26">
        <v>28010</v>
      </c>
      <c r="E14" s="26">
        <v>27860</v>
      </c>
      <c r="F14" s="26">
        <v>25900</v>
      </c>
      <c r="G14" s="26">
        <v>26964</v>
      </c>
      <c r="H14" s="26">
        <v>28360</v>
      </c>
      <c r="I14" s="26">
        <v>28029</v>
      </c>
      <c r="J14" s="26">
        <v>27022</v>
      </c>
      <c r="K14" s="26">
        <v>27684</v>
      </c>
      <c r="L14" s="27">
        <v>27727</v>
      </c>
      <c r="M14" s="26">
        <v>28037</v>
      </c>
      <c r="N14" s="26">
        <v>25570</v>
      </c>
      <c r="O14" s="28">
        <v>28800</v>
      </c>
      <c r="P14" s="29">
        <f t="shared" si="1"/>
        <v>27514.785714285714</v>
      </c>
    </row>
    <row r="15" spans="1:18" s="5" customFormat="1" ht="19.5" thickBot="1" x14ac:dyDescent="0.3">
      <c r="A15" s="53" t="s">
        <v>46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8" s="5" customFormat="1" x14ac:dyDescent="0.25">
      <c r="A16" s="12" t="s">
        <v>21</v>
      </c>
      <c r="B16" s="13">
        <v>27617.577315078601</v>
      </c>
      <c r="C16" s="13">
        <v>27798.713235294119</v>
      </c>
      <c r="D16" s="13">
        <v>28120.871145627214</v>
      </c>
      <c r="E16" s="13">
        <v>28385.849056603773</v>
      </c>
      <c r="F16" s="13">
        <v>27163.75588064703</v>
      </c>
      <c r="G16" s="13">
        <v>27526.805778491169</v>
      </c>
      <c r="H16" s="13">
        <v>27995.183270037913</v>
      </c>
      <c r="I16" s="13">
        <v>27716.48690292758</v>
      </c>
      <c r="J16" s="13">
        <v>27361.113697603829</v>
      </c>
      <c r="K16" s="13">
        <v>27533.420305425523</v>
      </c>
      <c r="L16" s="13">
        <v>27526.568551510456</v>
      </c>
      <c r="M16" s="13">
        <v>28189.294026377036</v>
      </c>
      <c r="N16" s="13">
        <v>26979.802516393</v>
      </c>
      <c r="O16" s="14">
        <v>28854.090986381416</v>
      </c>
      <c r="P16" s="15">
        <f t="shared" ref="P16:P19" si="2">SUMIF(B16:O16,"&gt;0")/COUNTIF(B16:O16,"&gt;0")</f>
        <v>27769.252333457047</v>
      </c>
    </row>
    <row r="17" spans="1:18" s="5" customFormat="1" x14ac:dyDescent="0.25">
      <c r="A17" s="16" t="s">
        <v>20</v>
      </c>
      <c r="B17" s="17">
        <v>962</v>
      </c>
      <c r="C17" s="17">
        <v>785</v>
      </c>
      <c r="D17" s="17">
        <v>965</v>
      </c>
      <c r="E17" s="17">
        <v>866</v>
      </c>
      <c r="F17" s="17">
        <v>750</v>
      </c>
      <c r="G17" s="17">
        <v>1016</v>
      </c>
      <c r="H17" s="17">
        <v>1020</v>
      </c>
      <c r="I17" s="17">
        <v>755.3</v>
      </c>
      <c r="J17" s="17">
        <v>931</v>
      </c>
      <c r="K17" s="17">
        <v>988</v>
      </c>
      <c r="L17" s="17">
        <v>1005</v>
      </c>
      <c r="M17" s="17">
        <v>982</v>
      </c>
      <c r="N17" s="17">
        <v>719</v>
      </c>
      <c r="O17" s="18">
        <v>1040</v>
      </c>
      <c r="P17" s="19">
        <f t="shared" si="2"/>
        <v>913.16428571428571</v>
      </c>
    </row>
    <row r="18" spans="1:18" s="5" customFormat="1" x14ac:dyDescent="0.25">
      <c r="A18" s="20" t="s">
        <v>16</v>
      </c>
      <c r="B18" s="21">
        <v>12.689309999999999</v>
      </c>
      <c r="C18" s="21">
        <v>13.055999999999999</v>
      </c>
      <c r="D18" s="21">
        <v>12.897040000000001</v>
      </c>
      <c r="E18" s="21">
        <v>12.72</v>
      </c>
      <c r="F18" s="21">
        <v>12.413600000000001</v>
      </c>
      <c r="G18" s="22">
        <v>12.46</v>
      </c>
      <c r="H18" s="21">
        <v>13.129401456477845</v>
      </c>
      <c r="I18" s="21">
        <v>12.98</v>
      </c>
      <c r="J18" s="21">
        <v>12.565277999999999</v>
      </c>
      <c r="K18" s="21">
        <v>13.031000000000001</v>
      </c>
      <c r="L18" s="21">
        <v>12.91</v>
      </c>
      <c r="M18" s="21">
        <v>12.89</v>
      </c>
      <c r="N18" s="21">
        <v>12.152201625671239</v>
      </c>
      <c r="O18" s="23">
        <v>12.938199999999998</v>
      </c>
      <c r="P18" s="24">
        <f t="shared" si="2"/>
        <v>12.773716505867794</v>
      </c>
    </row>
    <row r="19" spans="1:18" s="5" customFormat="1" ht="15.75" thickBot="1" x14ac:dyDescent="0.3">
      <c r="A19" s="25" t="s">
        <v>17</v>
      </c>
      <c r="B19" s="26">
        <v>29204</v>
      </c>
      <c r="C19" s="26">
        <v>30245</v>
      </c>
      <c r="D19" s="26">
        <v>30223</v>
      </c>
      <c r="E19" s="26">
        <v>30089</v>
      </c>
      <c r="F19" s="26">
        <v>28100</v>
      </c>
      <c r="G19" s="26">
        <v>28582</v>
      </c>
      <c r="H19" s="26">
        <v>30630</v>
      </c>
      <c r="I19" s="26">
        <v>29980</v>
      </c>
      <c r="J19" s="26">
        <v>28650</v>
      </c>
      <c r="K19" s="26">
        <v>29899</v>
      </c>
      <c r="L19" s="27">
        <v>29614</v>
      </c>
      <c r="M19" s="26">
        <v>30280</v>
      </c>
      <c r="N19" s="26">
        <v>27322</v>
      </c>
      <c r="O19" s="28">
        <v>31110</v>
      </c>
      <c r="P19" s="29">
        <f t="shared" si="2"/>
        <v>29566.285714285714</v>
      </c>
    </row>
    <row r="20" spans="1:18" ht="19.5" thickBot="1" x14ac:dyDescent="0.3">
      <c r="A20" s="53" t="s">
        <v>41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  <c r="R20" s="5"/>
    </row>
    <row r="21" spans="1:18" x14ac:dyDescent="0.25">
      <c r="A21" s="12" t="s">
        <v>21</v>
      </c>
      <c r="B21" s="33">
        <f t="shared" ref="B21:O21" si="3">ROUND(B11-B6,0)</f>
        <v>1570</v>
      </c>
      <c r="C21" s="33">
        <f t="shared" si="3"/>
        <v>1384</v>
      </c>
      <c r="D21" s="33">
        <f t="shared" si="3"/>
        <v>1540</v>
      </c>
      <c r="E21" s="33">
        <f t="shared" si="3"/>
        <v>1816</v>
      </c>
      <c r="F21" s="33">
        <f t="shared" si="3"/>
        <v>1353</v>
      </c>
      <c r="G21" s="33">
        <f t="shared" si="3"/>
        <v>1698</v>
      </c>
      <c r="H21" s="33">
        <f t="shared" si="3"/>
        <v>794</v>
      </c>
      <c r="I21" s="33">
        <f t="shared" si="3"/>
        <v>1467</v>
      </c>
      <c r="J21" s="33">
        <f t="shared" si="3"/>
        <v>1415</v>
      </c>
      <c r="K21" s="33">
        <f t="shared" si="3"/>
        <v>1417</v>
      </c>
      <c r="L21" s="33">
        <f t="shared" si="3"/>
        <v>1397</v>
      </c>
      <c r="M21" s="33">
        <f t="shared" si="3"/>
        <v>1477</v>
      </c>
      <c r="N21" s="33">
        <f t="shared" si="3"/>
        <v>1262</v>
      </c>
      <c r="O21" s="34">
        <f t="shared" si="3"/>
        <v>1595</v>
      </c>
      <c r="P21" s="15">
        <f t="shared" ref="P21:P24" si="4">AVERAGE(B21:O21)</f>
        <v>1441.7857142857142</v>
      </c>
    </row>
    <row r="22" spans="1:18" x14ac:dyDescent="0.25">
      <c r="A22" s="16" t="s">
        <v>20</v>
      </c>
      <c r="B22" s="35">
        <f t="shared" ref="B22:O22" si="5">ROUND(B12-B7,0)</f>
        <v>0</v>
      </c>
      <c r="C22" s="35">
        <f t="shared" si="5"/>
        <v>0</v>
      </c>
      <c r="D22" s="35">
        <f t="shared" si="5"/>
        <v>5</v>
      </c>
      <c r="E22" s="35">
        <f t="shared" si="5"/>
        <v>37</v>
      </c>
      <c r="F22" s="35">
        <f t="shared" si="5"/>
        <v>0</v>
      </c>
      <c r="G22" s="35">
        <f t="shared" si="5"/>
        <v>57</v>
      </c>
      <c r="H22" s="35">
        <f t="shared" si="5"/>
        <v>0</v>
      </c>
      <c r="I22" s="35">
        <f t="shared" si="5"/>
        <v>1</v>
      </c>
      <c r="J22" s="35">
        <f t="shared" si="5"/>
        <v>-4</v>
      </c>
      <c r="K22" s="35">
        <f t="shared" si="5"/>
        <v>-2</v>
      </c>
      <c r="L22" s="35">
        <f t="shared" si="5"/>
        <v>0</v>
      </c>
      <c r="M22" s="35">
        <f t="shared" si="5"/>
        <v>0</v>
      </c>
      <c r="N22" s="35">
        <f t="shared" si="5"/>
        <v>0</v>
      </c>
      <c r="O22" s="36">
        <f t="shared" si="5"/>
        <v>0</v>
      </c>
      <c r="P22" s="19">
        <f t="shared" si="4"/>
        <v>6.7142857142857144</v>
      </c>
    </row>
    <row r="23" spans="1:18" x14ac:dyDescent="0.25">
      <c r="A23" s="20" t="s">
        <v>16</v>
      </c>
      <c r="B23" s="38">
        <f t="shared" ref="B23:O23" si="6">ROUND(B13-B8,2)</f>
        <v>0</v>
      </c>
      <c r="C23" s="38">
        <f t="shared" si="6"/>
        <v>-0.01</v>
      </c>
      <c r="D23" s="38">
        <f t="shared" si="6"/>
        <v>0</v>
      </c>
      <c r="E23" s="38">
        <f t="shared" si="6"/>
        <v>-0.15</v>
      </c>
      <c r="F23" s="38">
        <f t="shared" si="6"/>
        <v>0</v>
      </c>
      <c r="G23" s="38">
        <f t="shared" si="6"/>
        <v>0</v>
      </c>
      <c r="H23" s="38">
        <f t="shared" si="6"/>
        <v>-0.02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0</v>
      </c>
      <c r="O23" s="39">
        <f t="shared" si="6"/>
        <v>0</v>
      </c>
      <c r="P23" s="37">
        <f t="shared" si="4"/>
        <v>-1.2857142857142857E-2</v>
      </c>
    </row>
    <row r="24" spans="1:18" ht="15.75" thickBot="1" x14ac:dyDescent="0.3">
      <c r="A24" s="25" t="s">
        <v>17</v>
      </c>
      <c r="B24" s="48">
        <f t="shared" ref="B24:O24" si="7">ROUND(B14-B9,0)</f>
        <v>1660</v>
      </c>
      <c r="C24" s="48">
        <f t="shared" si="7"/>
        <v>1498</v>
      </c>
      <c r="D24" s="48">
        <f t="shared" si="7"/>
        <v>1655</v>
      </c>
      <c r="E24" s="48">
        <f t="shared" si="7"/>
        <v>1580</v>
      </c>
      <c r="F24" s="48">
        <f t="shared" si="7"/>
        <v>1400</v>
      </c>
      <c r="G24" s="48">
        <f t="shared" si="7"/>
        <v>1763</v>
      </c>
      <c r="H24" s="48">
        <f t="shared" si="7"/>
        <v>830</v>
      </c>
      <c r="I24" s="48">
        <f t="shared" si="7"/>
        <v>1587</v>
      </c>
      <c r="J24" s="48">
        <f t="shared" si="7"/>
        <v>1482</v>
      </c>
      <c r="K24" s="48">
        <f t="shared" si="7"/>
        <v>1539</v>
      </c>
      <c r="L24" s="48">
        <f t="shared" si="7"/>
        <v>1503</v>
      </c>
      <c r="M24" s="48">
        <f t="shared" si="7"/>
        <v>1587</v>
      </c>
      <c r="N24" s="48">
        <f t="shared" si="7"/>
        <v>1278</v>
      </c>
      <c r="O24" s="49">
        <f t="shared" si="7"/>
        <v>1720</v>
      </c>
      <c r="P24" s="50">
        <f t="shared" si="4"/>
        <v>1505.8571428571429</v>
      </c>
    </row>
    <row r="25" spans="1:18" ht="19.5" thickBot="1" x14ac:dyDescent="0.3">
      <c r="A25" s="53" t="s">
        <v>47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8" x14ac:dyDescent="0.25">
      <c r="A26" s="12" t="s">
        <v>21</v>
      </c>
      <c r="B26" s="33">
        <f t="shared" ref="B26:O26" si="8">ROUND(B16-B11,0)</f>
        <v>2046</v>
      </c>
      <c r="C26" s="33">
        <f t="shared" si="8"/>
        <v>1935</v>
      </c>
      <c r="D26" s="33">
        <f t="shared" si="8"/>
        <v>2063</v>
      </c>
      <c r="E26" s="33">
        <f t="shared" si="8"/>
        <v>1640</v>
      </c>
      <c r="F26" s="33">
        <f t="shared" si="8"/>
        <v>2127</v>
      </c>
      <c r="G26" s="33">
        <f t="shared" si="8"/>
        <v>1558</v>
      </c>
      <c r="H26" s="33">
        <f t="shared" si="8"/>
        <v>2074</v>
      </c>
      <c r="I26" s="33">
        <f t="shared" si="8"/>
        <v>1804</v>
      </c>
      <c r="J26" s="33">
        <f t="shared" si="8"/>
        <v>1555</v>
      </c>
      <c r="K26" s="33">
        <f t="shared" si="8"/>
        <v>2040</v>
      </c>
      <c r="L26" s="33">
        <f t="shared" si="8"/>
        <v>1754</v>
      </c>
      <c r="M26" s="33">
        <f t="shared" si="8"/>
        <v>2088</v>
      </c>
      <c r="N26" s="33">
        <f t="shared" si="8"/>
        <v>1730</v>
      </c>
      <c r="O26" s="34">
        <f t="shared" si="8"/>
        <v>2142</v>
      </c>
      <c r="P26" s="15">
        <f t="shared" ref="P26:P29" si="9">AVERAGE(B26:O26)</f>
        <v>1896.8571428571429</v>
      </c>
    </row>
    <row r="27" spans="1:18" x14ac:dyDescent="0.25">
      <c r="A27" s="16" t="s">
        <v>20</v>
      </c>
      <c r="B27" s="35">
        <f t="shared" ref="B27:O27" si="10">ROUND(B17-B12,0)</f>
        <v>0</v>
      </c>
      <c r="C27" s="35">
        <f t="shared" si="10"/>
        <v>0</v>
      </c>
      <c r="D27" s="35">
        <f t="shared" si="10"/>
        <v>-15</v>
      </c>
      <c r="E27" s="35">
        <f t="shared" si="10"/>
        <v>0</v>
      </c>
      <c r="F27" s="35">
        <f t="shared" si="10"/>
        <v>0</v>
      </c>
      <c r="G27" s="35">
        <f t="shared" si="10"/>
        <v>7</v>
      </c>
      <c r="H27" s="35">
        <f t="shared" si="10"/>
        <v>0</v>
      </c>
      <c r="I27" s="35">
        <f t="shared" si="10"/>
        <v>2</v>
      </c>
      <c r="J27" s="35">
        <f t="shared" si="10"/>
        <v>-11</v>
      </c>
      <c r="K27" s="35">
        <f t="shared" si="10"/>
        <v>-2</v>
      </c>
      <c r="L27" s="35">
        <f t="shared" si="10"/>
        <v>-20</v>
      </c>
      <c r="M27" s="35">
        <f t="shared" si="10"/>
        <v>0</v>
      </c>
      <c r="N27" s="35">
        <f t="shared" si="10"/>
        <v>-11</v>
      </c>
      <c r="O27" s="36">
        <f t="shared" si="10"/>
        <v>-20</v>
      </c>
      <c r="P27" s="19">
        <f t="shared" si="9"/>
        <v>-5</v>
      </c>
    </row>
    <row r="28" spans="1:18" x14ac:dyDescent="0.25">
      <c r="A28" s="20" t="s">
        <v>16</v>
      </c>
      <c r="B28" s="38">
        <f t="shared" ref="B28:O28" si="11">ROUND(B18-B13,2)</f>
        <v>0</v>
      </c>
      <c r="C28" s="38">
        <f t="shared" si="11"/>
        <v>-0.03</v>
      </c>
      <c r="D28" s="38">
        <f t="shared" si="11"/>
        <v>0</v>
      </c>
      <c r="E28" s="38">
        <f t="shared" si="11"/>
        <v>0.22</v>
      </c>
      <c r="F28" s="38">
        <f t="shared" si="11"/>
        <v>0</v>
      </c>
      <c r="G28" s="38">
        <f t="shared" si="11"/>
        <v>0</v>
      </c>
      <c r="H28" s="38">
        <f t="shared" si="11"/>
        <v>0</v>
      </c>
      <c r="I28" s="38">
        <f t="shared" si="11"/>
        <v>0</v>
      </c>
      <c r="J28" s="38">
        <f t="shared" si="11"/>
        <v>0</v>
      </c>
      <c r="K28" s="38">
        <f t="shared" si="11"/>
        <v>0</v>
      </c>
      <c r="L28" s="38">
        <f t="shared" si="11"/>
        <v>0</v>
      </c>
      <c r="M28" s="38">
        <f t="shared" si="11"/>
        <v>0</v>
      </c>
      <c r="N28" s="38">
        <f t="shared" si="11"/>
        <v>0</v>
      </c>
      <c r="O28" s="39">
        <f t="shared" si="11"/>
        <v>0</v>
      </c>
      <c r="P28" s="37">
        <f t="shared" si="9"/>
        <v>1.3571428571428571E-2</v>
      </c>
    </row>
    <row r="29" spans="1:18" ht="15.75" thickBot="1" x14ac:dyDescent="0.3">
      <c r="A29" s="25" t="s">
        <v>17</v>
      </c>
      <c r="B29" s="48">
        <f t="shared" ref="B29:O29" si="12">ROUND(B19-B14,0)</f>
        <v>2164</v>
      </c>
      <c r="C29" s="48">
        <f t="shared" si="12"/>
        <v>2041</v>
      </c>
      <c r="D29" s="48">
        <f t="shared" si="12"/>
        <v>2213</v>
      </c>
      <c r="E29" s="48">
        <f t="shared" si="12"/>
        <v>2229</v>
      </c>
      <c r="F29" s="48">
        <f t="shared" si="12"/>
        <v>2200</v>
      </c>
      <c r="G29" s="48">
        <f t="shared" si="12"/>
        <v>1618</v>
      </c>
      <c r="H29" s="48">
        <f t="shared" si="12"/>
        <v>2270</v>
      </c>
      <c r="I29" s="48">
        <f t="shared" si="12"/>
        <v>1951</v>
      </c>
      <c r="J29" s="48">
        <f t="shared" si="12"/>
        <v>1628</v>
      </c>
      <c r="K29" s="48">
        <f t="shared" si="12"/>
        <v>2215</v>
      </c>
      <c r="L29" s="48">
        <f t="shared" si="12"/>
        <v>1887</v>
      </c>
      <c r="M29" s="48">
        <f t="shared" si="12"/>
        <v>2243</v>
      </c>
      <c r="N29" s="48">
        <f t="shared" si="12"/>
        <v>1752</v>
      </c>
      <c r="O29" s="49">
        <f t="shared" si="12"/>
        <v>2310</v>
      </c>
      <c r="P29" s="50">
        <f t="shared" si="9"/>
        <v>2051.5</v>
      </c>
    </row>
    <row r="30" spans="1:18" ht="19.5" thickBot="1" x14ac:dyDescent="0.3">
      <c r="A30" s="53" t="s">
        <v>40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8" x14ac:dyDescent="0.25">
      <c r="A31" s="12" t="s">
        <v>21</v>
      </c>
      <c r="B31" s="44">
        <f t="shared" ref="B31:O31" si="13">ROUND(100*(B11-B6)/B6,2)</f>
        <v>6.54</v>
      </c>
      <c r="C31" s="44">
        <f t="shared" si="13"/>
        <v>5.65</v>
      </c>
      <c r="D31" s="44">
        <f t="shared" si="13"/>
        <v>6.28</v>
      </c>
      <c r="E31" s="44">
        <f t="shared" si="13"/>
        <v>7.28</v>
      </c>
      <c r="F31" s="44">
        <f t="shared" si="13"/>
        <v>5.71</v>
      </c>
      <c r="G31" s="44">
        <f t="shared" si="13"/>
        <v>7</v>
      </c>
      <c r="H31" s="44">
        <f t="shared" si="13"/>
        <v>3.16</v>
      </c>
      <c r="I31" s="44">
        <f t="shared" si="13"/>
        <v>6</v>
      </c>
      <c r="J31" s="44">
        <f t="shared" si="13"/>
        <v>5.8</v>
      </c>
      <c r="K31" s="44">
        <f t="shared" si="13"/>
        <v>5.89</v>
      </c>
      <c r="L31" s="44">
        <f t="shared" si="13"/>
        <v>5.73</v>
      </c>
      <c r="M31" s="44">
        <f t="shared" si="13"/>
        <v>6</v>
      </c>
      <c r="N31" s="44">
        <f t="shared" si="13"/>
        <v>5.26</v>
      </c>
      <c r="O31" s="45">
        <f t="shared" si="13"/>
        <v>6.35</v>
      </c>
      <c r="P31" s="41">
        <f t="shared" ref="P31:P34" si="14">AVERAGE(B31:O31)</f>
        <v>5.9035714285714294</v>
      </c>
    </row>
    <row r="32" spans="1:18" x14ac:dyDescent="0.25">
      <c r="A32" s="16" t="s">
        <v>20</v>
      </c>
      <c r="B32" s="38">
        <f t="shared" ref="B32:O32" si="15">ROUND(100*(B12-B7)/B7,2)</f>
        <v>0</v>
      </c>
      <c r="C32" s="38">
        <f t="shared" si="15"/>
        <v>0</v>
      </c>
      <c r="D32" s="38">
        <f t="shared" si="15"/>
        <v>0.51</v>
      </c>
      <c r="E32" s="38">
        <f t="shared" si="15"/>
        <v>4.46</v>
      </c>
      <c r="F32" s="38">
        <f t="shared" si="15"/>
        <v>0</v>
      </c>
      <c r="G32" s="38">
        <f t="shared" si="15"/>
        <v>5.99</v>
      </c>
      <c r="H32" s="38">
        <f t="shared" si="15"/>
        <v>0</v>
      </c>
      <c r="I32" s="38">
        <f t="shared" si="15"/>
        <v>0.13</v>
      </c>
      <c r="J32" s="38">
        <f t="shared" si="15"/>
        <v>-0.42</v>
      </c>
      <c r="K32" s="38">
        <f t="shared" si="15"/>
        <v>-0.2</v>
      </c>
      <c r="L32" s="38">
        <f t="shared" si="15"/>
        <v>0</v>
      </c>
      <c r="M32" s="38">
        <f t="shared" si="15"/>
        <v>0</v>
      </c>
      <c r="N32" s="38">
        <f t="shared" si="15"/>
        <v>0</v>
      </c>
      <c r="O32" s="39">
        <f t="shared" si="15"/>
        <v>0</v>
      </c>
      <c r="P32" s="42">
        <f t="shared" si="14"/>
        <v>0.747857142857143</v>
      </c>
    </row>
    <row r="33" spans="1:16" x14ac:dyDescent="0.25">
      <c r="A33" s="20" t="s">
        <v>16</v>
      </c>
      <c r="B33" s="38">
        <f t="shared" ref="B33:O33" si="16">ROUND(100*(B13-B8)/B8,2)</f>
        <v>0</v>
      </c>
      <c r="C33" s="38">
        <f t="shared" si="16"/>
        <v>-0.04</v>
      </c>
      <c r="D33" s="38">
        <f t="shared" si="16"/>
        <v>0</v>
      </c>
      <c r="E33" s="38">
        <f t="shared" si="16"/>
        <v>-1.19</v>
      </c>
      <c r="F33" s="38">
        <f t="shared" si="16"/>
        <v>0</v>
      </c>
      <c r="G33" s="38">
        <f t="shared" si="16"/>
        <v>0</v>
      </c>
      <c r="H33" s="38">
        <f t="shared" si="16"/>
        <v>-0.14000000000000001</v>
      </c>
      <c r="I33" s="38">
        <f t="shared" si="16"/>
        <v>0</v>
      </c>
      <c r="J33" s="38">
        <f t="shared" si="16"/>
        <v>0</v>
      </c>
      <c r="K33" s="38">
        <f t="shared" si="16"/>
        <v>0</v>
      </c>
      <c r="L33" s="38">
        <f t="shared" si="16"/>
        <v>0</v>
      </c>
      <c r="M33" s="38">
        <f t="shared" si="16"/>
        <v>0</v>
      </c>
      <c r="N33" s="38">
        <f t="shared" si="16"/>
        <v>0</v>
      </c>
      <c r="O33" s="39">
        <f t="shared" si="16"/>
        <v>0</v>
      </c>
      <c r="P33" s="37">
        <f t="shared" si="14"/>
        <v>-9.7857142857142865E-2</v>
      </c>
    </row>
    <row r="34" spans="1:16" ht="15.75" thickBot="1" x14ac:dyDescent="0.3">
      <c r="A34" s="25" t="s">
        <v>17</v>
      </c>
      <c r="B34" s="46">
        <f t="shared" ref="B34:O34" si="17">ROUND(100*(B14-B9)/B9,2)</f>
        <v>6.54</v>
      </c>
      <c r="C34" s="46">
        <f t="shared" si="17"/>
        <v>5.61</v>
      </c>
      <c r="D34" s="46">
        <f t="shared" si="17"/>
        <v>6.28</v>
      </c>
      <c r="E34" s="46">
        <f t="shared" si="17"/>
        <v>6.01</v>
      </c>
      <c r="F34" s="46">
        <f t="shared" si="17"/>
        <v>5.71</v>
      </c>
      <c r="G34" s="46">
        <f t="shared" si="17"/>
        <v>7</v>
      </c>
      <c r="H34" s="46">
        <f t="shared" si="17"/>
        <v>3.01</v>
      </c>
      <c r="I34" s="46">
        <f t="shared" si="17"/>
        <v>6</v>
      </c>
      <c r="J34" s="46">
        <f t="shared" si="17"/>
        <v>5.8</v>
      </c>
      <c r="K34" s="46">
        <f t="shared" si="17"/>
        <v>5.89</v>
      </c>
      <c r="L34" s="46">
        <f t="shared" si="17"/>
        <v>5.73</v>
      </c>
      <c r="M34" s="46">
        <f t="shared" si="17"/>
        <v>6</v>
      </c>
      <c r="N34" s="46">
        <f t="shared" si="17"/>
        <v>5.26</v>
      </c>
      <c r="O34" s="47">
        <f t="shared" si="17"/>
        <v>6.35</v>
      </c>
      <c r="P34" s="43">
        <f t="shared" si="14"/>
        <v>5.7992857142857144</v>
      </c>
    </row>
    <row r="35" spans="1:16" ht="19.5" thickBot="1" x14ac:dyDescent="0.3">
      <c r="A35" s="53" t="s">
        <v>48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1:16" x14ac:dyDescent="0.25">
      <c r="A36" s="12" t="s">
        <v>21</v>
      </c>
      <c r="B36" s="44">
        <f t="shared" ref="B36:O36" si="18">ROUND(100*(B16-B11)/B11,2)</f>
        <v>8</v>
      </c>
      <c r="C36" s="44">
        <f t="shared" si="18"/>
        <v>7.48</v>
      </c>
      <c r="D36" s="44">
        <f t="shared" si="18"/>
        <v>7.92</v>
      </c>
      <c r="E36" s="44">
        <f t="shared" si="18"/>
        <v>6.13</v>
      </c>
      <c r="F36" s="44">
        <f t="shared" si="18"/>
        <v>8.49</v>
      </c>
      <c r="G36" s="44">
        <f t="shared" si="18"/>
        <v>6</v>
      </c>
      <c r="H36" s="44">
        <f t="shared" si="18"/>
        <v>8</v>
      </c>
      <c r="I36" s="44">
        <f t="shared" si="18"/>
        <v>6.96</v>
      </c>
      <c r="J36" s="44">
        <f t="shared" si="18"/>
        <v>6.02</v>
      </c>
      <c r="K36" s="44">
        <f t="shared" si="18"/>
        <v>8</v>
      </c>
      <c r="L36" s="44">
        <f t="shared" si="18"/>
        <v>6.81</v>
      </c>
      <c r="M36" s="44">
        <f t="shared" si="18"/>
        <v>8</v>
      </c>
      <c r="N36" s="44">
        <f t="shared" si="18"/>
        <v>6.85</v>
      </c>
      <c r="O36" s="45">
        <f t="shared" si="18"/>
        <v>8.02</v>
      </c>
      <c r="P36" s="41">
        <f t="shared" ref="P36:P39" si="19">AVERAGE(B36:O36)</f>
        <v>7.3342857142857136</v>
      </c>
    </row>
    <row r="37" spans="1:16" x14ac:dyDescent="0.25">
      <c r="A37" s="16" t="s">
        <v>20</v>
      </c>
      <c r="B37" s="38">
        <f t="shared" ref="B37:O37" si="20">ROUND(100*(B17-B12)/B12,2)</f>
        <v>0</v>
      </c>
      <c r="C37" s="38">
        <f t="shared" si="20"/>
        <v>0</v>
      </c>
      <c r="D37" s="38">
        <f t="shared" si="20"/>
        <v>-1.53</v>
      </c>
      <c r="E37" s="38">
        <f t="shared" si="20"/>
        <v>0</v>
      </c>
      <c r="F37" s="38">
        <f t="shared" si="20"/>
        <v>0</v>
      </c>
      <c r="G37" s="38">
        <f t="shared" si="20"/>
        <v>0.69</v>
      </c>
      <c r="H37" s="38">
        <f t="shared" si="20"/>
        <v>0</v>
      </c>
      <c r="I37" s="38">
        <f t="shared" si="20"/>
        <v>0.21</v>
      </c>
      <c r="J37" s="38">
        <f t="shared" si="20"/>
        <v>-1.17</v>
      </c>
      <c r="K37" s="38">
        <f t="shared" si="20"/>
        <v>-0.2</v>
      </c>
      <c r="L37" s="38">
        <f t="shared" si="20"/>
        <v>-1.95</v>
      </c>
      <c r="M37" s="38">
        <f t="shared" si="20"/>
        <v>0</v>
      </c>
      <c r="N37" s="38">
        <f t="shared" si="20"/>
        <v>-1.51</v>
      </c>
      <c r="O37" s="39">
        <f t="shared" si="20"/>
        <v>-1.89</v>
      </c>
      <c r="P37" s="42">
        <f t="shared" si="19"/>
        <v>-0.52500000000000002</v>
      </c>
    </row>
    <row r="38" spans="1:16" x14ac:dyDescent="0.25">
      <c r="A38" s="20" t="s">
        <v>16</v>
      </c>
      <c r="B38" s="38">
        <f t="shared" ref="B38:O38" si="21">ROUND(100*(B18-B13)/B13,2)</f>
        <v>0</v>
      </c>
      <c r="C38" s="38">
        <f t="shared" si="21"/>
        <v>-0.23</v>
      </c>
      <c r="D38" s="38">
        <f t="shared" si="21"/>
        <v>-0.02</v>
      </c>
      <c r="E38" s="38">
        <f t="shared" si="21"/>
        <v>1.76</v>
      </c>
      <c r="F38" s="38">
        <f t="shared" si="21"/>
        <v>0</v>
      </c>
      <c r="G38" s="38">
        <f t="shared" si="21"/>
        <v>0</v>
      </c>
      <c r="H38" s="38">
        <f t="shared" si="21"/>
        <v>0</v>
      </c>
      <c r="I38" s="38">
        <f t="shared" si="21"/>
        <v>0</v>
      </c>
      <c r="J38" s="38">
        <f t="shared" si="21"/>
        <v>0</v>
      </c>
      <c r="K38" s="38">
        <f t="shared" si="21"/>
        <v>0</v>
      </c>
      <c r="L38" s="38">
        <f t="shared" si="21"/>
        <v>0</v>
      </c>
      <c r="M38" s="38">
        <f t="shared" si="21"/>
        <v>0</v>
      </c>
      <c r="N38" s="38">
        <f t="shared" si="21"/>
        <v>0</v>
      </c>
      <c r="O38" s="39">
        <f t="shared" si="21"/>
        <v>0</v>
      </c>
      <c r="P38" s="37">
        <f t="shared" si="19"/>
        <v>0.10785714285714286</v>
      </c>
    </row>
    <row r="39" spans="1:16" ht="15.75" thickBot="1" x14ac:dyDescent="0.3">
      <c r="A39" s="25" t="s">
        <v>17</v>
      </c>
      <c r="B39" s="46">
        <f t="shared" ref="B39:O39" si="22">ROUND(100*(B19-B14)/B14,2)</f>
        <v>8</v>
      </c>
      <c r="C39" s="46">
        <f t="shared" si="22"/>
        <v>7.24</v>
      </c>
      <c r="D39" s="46">
        <f t="shared" si="22"/>
        <v>7.9</v>
      </c>
      <c r="E39" s="46">
        <f t="shared" si="22"/>
        <v>8</v>
      </c>
      <c r="F39" s="46">
        <f t="shared" si="22"/>
        <v>8.49</v>
      </c>
      <c r="G39" s="46">
        <f t="shared" si="22"/>
        <v>6</v>
      </c>
      <c r="H39" s="46">
        <f t="shared" si="22"/>
        <v>8</v>
      </c>
      <c r="I39" s="46">
        <f t="shared" si="22"/>
        <v>6.96</v>
      </c>
      <c r="J39" s="46">
        <f t="shared" si="22"/>
        <v>6.02</v>
      </c>
      <c r="K39" s="46">
        <f t="shared" si="22"/>
        <v>8</v>
      </c>
      <c r="L39" s="46">
        <f t="shared" si="22"/>
        <v>6.81</v>
      </c>
      <c r="M39" s="46">
        <f t="shared" si="22"/>
        <v>8</v>
      </c>
      <c r="N39" s="46">
        <f t="shared" si="22"/>
        <v>6.85</v>
      </c>
      <c r="O39" s="47">
        <f t="shared" si="22"/>
        <v>8.02</v>
      </c>
      <c r="P39" s="43">
        <f t="shared" si="19"/>
        <v>7.4492857142857138</v>
      </c>
    </row>
  </sheetData>
  <mergeCells count="9">
    <mergeCell ref="A35:P35"/>
    <mergeCell ref="A30:P30"/>
    <mergeCell ref="B1:P1"/>
    <mergeCell ref="B2:O2"/>
    <mergeCell ref="A5:P5"/>
    <mergeCell ref="A10:P10"/>
    <mergeCell ref="A20:P20"/>
    <mergeCell ref="A15:P15"/>
    <mergeCell ref="A25:P2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23:O23 B28:O2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pane xSplit="1" ySplit="4" topLeftCell="B9" activePane="bottomRight" state="frozen"/>
      <selection pane="topRight" activeCell="B1" sqref="B1"/>
      <selection pane="bottomLeft" activeCell="A7" sqref="A7"/>
      <selection pane="bottomRight" activeCell="S30" sqref="S30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2" t="s">
        <v>22</v>
      </c>
      <c r="B6" s="13">
        <v>3223.0953870835701</v>
      </c>
      <c r="C6" s="13">
        <v>3320.7904850414629</v>
      </c>
      <c r="D6" s="13">
        <v>3229.5751955954797</v>
      </c>
      <c r="E6" s="13">
        <v>3641.8902873426741</v>
      </c>
      <c r="F6" s="13">
        <v>3499.2773969123482</v>
      </c>
      <c r="G6" s="13">
        <v>4167.8627145085802</v>
      </c>
      <c r="H6" s="13">
        <v>3443.1768151451929</v>
      </c>
      <c r="I6" s="13">
        <v>3223.0895645028759</v>
      </c>
      <c r="J6" s="13">
        <v>3289.3034413103433</v>
      </c>
      <c r="K6" s="13">
        <v>3611.0171539019088</v>
      </c>
      <c r="L6" s="13">
        <v>3537.4003017891787</v>
      </c>
      <c r="M6" s="13">
        <v>3068.1681077820231</v>
      </c>
      <c r="N6" s="13">
        <v>3228.6886614420223</v>
      </c>
      <c r="O6" s="14">
        <v>3367.5652887053375</v>
      </c>
      <c r="P6" s="15">
        <f t="shared" ref="P6:P8" si="0">SUMIF(B6:O6,"&gt;0")/COUNTIF(B6:O6,"&gt;0")</f>
        <v>3417.9214857902143</v>
      </c>
    </row>
    <row r="7" spans="1:16" x14ac:dyDescent="0.25">
      <c r="A7" s="20" t="s">
        <v>18</v>
      </c>
      <c r="B7" s="21">
        <v>49.480384800000003</v>
      </c>
      <c r="C7" s="21">
        <v>47.594691900000001</v>
      </c>
      <c r="D7" s="21">
        <v>44.000249999999994</v>
      </c>
      <c r="E7" s="21">
        <v>42.11</v>
      </c>
      <c r="F7" s="21">
        <v>43.380384800000002</v>
      </c>
      <c r="G7" s="22">
        <v>38.46</v>
      </c>
      <c r="H7" s="21">
        <v>50.151359999999997</v>
      </c>
      <c r="I7" s="21">
        <v>48.68</v>
      </c>
      <c r="J7" s="21">
        <v>49.480384800000003</v>
      </c>
      <c r="K7" s="21">
        <v>41.39</v>
      </c>
      <c r="L7" s="21">
        <v>46.39</v>
      </c>
      <c r="M7" s="21">
        <v>49.73</v>
      </c>
      <c r="N7" s="21">
        <v>49.413249999999998</v>
      </c>
      <c r="O7" s="23">
        <v>45.041443000000001</v>
      </c>
      <c r="P7" s="24">
        <f t="shared" si="0"/>
        <v>46.093010664285707</v>
      </c>
    </row>
    <row r="8" spans="1:16" ht="15.75" thickBot="1" x14ac:dyDescent="0.3">
      <c r="A8" s="25" t="s">
        <v>19</v>
      </c>
      <c r="B8" s="26">
        <v>13290</v>
      </c>
      <c r="C8" s="26">
        <v>13171</v>
      </c>
      <c r="D8" s="26">
        <v>11841.842999999999</v>
      </c>
      <c r="E8" s="26">
        <v>12780</v>
      </c>
      <c r="F8" s="26">
        <v>12650</v>
      </c>
      <c r="G8" s="26">
        <v>13358</v>
      </c>
      <c r="H8" s="26">
        <v>14390</v>
      </c>
      <c r="I8" s="26">
        <v>13075</v>
      </c>
      <c r="J8" s="26">
        <v>13563</v>
      </c>
      <c r="K8" s="26">
        <v>12455</v>
      </c>
      <c r="L8" s="27">
        <v>13675</v>
      </c>
      <c r="M8" s="26">
        <v>12715</v>
      </c>
      <c r="N8" s="26">
        <v>13295</v>
      </c>
      <c r="O8" s="28">
        <v>12640</v>
      </c>
      <c r="P8" s="29">
        <f t="shared" si="0"/>
        <v>13064.20307142857</v>
      </c>
    </row>
    <row r="9" spans="1:16" s="5" customFormat="1" ht="19.5" thickBot="1" x14ac:dyDescent="0.3">
      <c r="A9" s="53" t="s">
        <v>39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s="5" customFormat="1" x14ac:dyDescent="0.25">
      <c r="A10" s="12" t="s">
        <v>22</v>
      </c>
      <c r="B10" s="13">
        <v>3434.0880873666929</v>
      </c>
      <c r="C10" s="13">
        <v>3524.7301981916062</v>
      </c>
      <c r="D10" s="13">
        <v>3433.0714030033923</v>
      </c>
      <c r="E10" s="13">
        <v>3829.6841605319401</v>
      </c>
      <c r="F10" s="13">
        <v>3651.4198924302764</v>
      </c>
      <c r="G10" s="13">
        <v>4376.2870514820588</v>
      </c>
      <c r="H10" s="13">
        <v>3577.2071957551434</v>
      </c>
      <c r="I10" s="13">
        <v>3416.5981922760889</v>
      </c>
      <c r="J10" s="13">
        <v>3465.3732118914318</v>
      </c>
      <c r="K10" s="13">
        <v>3823.2423290649913</v>
      </c>
      <c r="L10" s="13">
        <v>3775.8999784436301</v>
      </c>
      <c r="M10" s="13">
        <v>3252.2823245525842</v>
      </c>
      <c r="N10" s="13">
        <v>3540.7507095768847</v>
      </c>
      <c r="O10" s="14">
        <v>3628.6581671017957</v>
      </c>
      <c r="P10" s="15">
        <f t="shared" ref="P10:P12" si="1">SUMIF(B10:O10,"&gt;0")/COUNTIF(B10:O10,"&gt;0")</f>
        <v>3623.5209215477516</v>
      </c>
    </row>
    <row r="11" spans="1:16" s="5" customFormat="1" x14ac:dyDescent="0.25">
      <c r="A11" s="20" t="s">
        <v>18</v>
      </c>
      <c r="B11" s="21">
        <v>49.480384800000003</v>
      </c>
      <c r="C11" s="21">
        <v>47.537255499999993</v>
      </c>
      <c r="D11" s="21">
        <v>44.000249999999994</v>
      </c>
      <c r="E11" s="21">
        <v>42.11</v>
      </c>
      <c r="F11" s="21">
        <v>43.380384800000002</v>
      </c>
      <c r="G11" s="22">
        <v>38.46</v>
      </c>
      <c r="H11" s="21">
        <v>50.150855173522849</v>
      </c>
      <c r="I11" s="21">
        <v>48.68</v>
      </c>
      <c r="J11" s="21">
        <v>49.480384800000003</v>
      </c>
      <c r="K11" s="21">
        <v>41.39</v>
      </c>
      <c r="L11" s="21">
        <v>46.39</v>
      </c>
      <c r="M11" s="21">
        <v>49.73</v>
      </c>
      <c r="N11" s="21">
        <v>49.413249999999998</v>
      </c>
      <c r="O11" s="23">
        <v>45.041443000000001</v>
      </c>
      <c r="P11" s="24">
        <f t="shared" si="1"/>
        <v>46.088872005251623</v>
      </c>
    </row>
    <row r="12" spans="1:16" s="5" customFormat="1" ht="15.75" thickBot="1" x14ac:dyDescent="0.3">
      <c r="A12" s="25" t="s">
        <v>19</v>
      </c>
      <c r="B12" s="26">
        <v>14160</v>
      </c>
      <c r="C12" s="26">
        <v>13963</v>
      </c>
      <c r="D12" s="26">
        <v>12588</v>
      </c>
      <c r="E12" s="26">
        <v>13439</v>
      </c>
      <c r="F12" s="26">
        <v>13200</v>
      </c>
      <c r="G12" s="26">
        <v>14026</v>
      </c>
      <c r="H12" s="26">
        <v>14950</v>
      </c>
      <c r="I12" s="26">
        <v>13860</v>
      </c>
      <c r="J12" s="26">
        <v>14289</v>
      </c>
      <c r="K12" s="26">
        <v>13187</v>
      </c>
      <c r="L12" s="27">
        <v>14597</v>
      </c>
      <c r="M12" s="26">
        <v>13478</v>
      </c>
      <c r="N12" s="26">
        <v>14580</v>
      </c>
      <c r="O12" s="28">
        <v>13620</v>
      </c>
      <c r="P12" s="29">
        <f t="shared" si="1"/>
        <v>13852.642857142857</v>
      </c>
    </row>
    <row r="13" spans="1:16" s="5" customFormat="1" ht="19.5" thickBot="1" x14ac:dyDescent="0.3">
      <c r="A13" s="53" t="s">
        <v>46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</row>
    <row r="14" spans="1:16" s="5" customFormat="1" x14ac:dyDescent="0.25">
      <c r="A14" s="12" t="s">
        <v>22</v>
      </c>
      <c r="B14" s="13">
        <v>3674.4257494133308</v>
      </c>
      <c r="C14" s="13">
        <v>3790.7499730477807</v>
      </c>
      <c r="D14" s="13">
        <v>3604.6363636363635</v>
      </c>
      <c r="E14" s="13">
        <v>4097.8389931132751</v>
      </c>
      <c r="F14" s="13">
        <v>3845.0557958167306</v>
      </c>
      <c r="G14" s="13">
        <v>4551.3260530421212</v>
      </c>
      <c r="H14" s="13">
        <v>3773.4152158567636</v>
      </c>
      <c r="I14" s="13">
        <v>3587.4281018898932</v>
      </c>
      <c r="J14" s="13">
        <v>3604.0948493189567</v>
      </c>
      <c r="K14" s="13">
        <v>4017.4921478618021</v>
      </c>
      <c r="L14" s="13">
        <v>3977.1502478982538</v>
      </c>
      <c r="M14" s="13">
        <v>3414.9205710838532</v>
      </c>
      <c r="N14" s="13">
        <v>3678.4465705048747</v>
      </c>
      <c r="O14" s="14">
        <v>3828.4741454664318</v>
      </c>
      <c r="P14" s="15">
        <f t="shared" ref="P14:P16" si="2">SUMIF(B14:O14,"&gt;0")/COUNTIF(B14:O14,"&gt;0")</f>
        <v>3817.5324841393162</v>
      </c>
    </row>
    <row r="15" spans="1:16" s="5" customFormat="1" x14ac:dyDescent="0.25">
      <c r="A15" s="20" t="s">
        <v>18</v>
      </c>
      <c r="B15" s="21">
        <v>49.480384800000003</v>
      </c>
      <c r="C15" s="21">
        <v>47.737255499999996</v>
      </c>
      <c r="D15" s="21">
        <v>44</v>
      </c>
      <c r="E15" s="21">
        <v>42.11</v>
      </c>
      <c r="F15" s="21">
        <v>43.380384800000002</v>
      </c>
      <c r="G15" s="22">
        <v>38.46</v>
      </c>
      <c r="H15" s="21">
        <v>50.150855173522849</v>
      </c>
      <c r="I15" s="21">
        <v>48.68</v>
      </c>
      <c r="J15" s="21">
        <v>49.480384800000003</v>
      </c>
      <c r="K15" s="21">
        <v>41.39</v>
      </c>
      <c r="L15" s="21">
        <v>46.39</v>
      </c>
      <c r="M15" s="21">
        <v>49.73</v>
      </c>
      <c r="N15" s="21">
        <v>49.413249999999998</v>
      </c>
      <c r="O15" s="23">
        <v>45.041443000000001</v>
      </c>
      <c r="P15" s="24">
        <f t="shared" si="2"/>
        <v>46.103139862394478</v>
      </c>
    </row>
    <row r="16" spans="1:16" s="5" customFormat="1" ht="15.75" thickBot="1" x14ac:dyDescent="0.3">
      <c r="A16" s="25" t="s">
        <v>19</v>
      </c>
      <c r="B16" s="26">
        <v>15151</v>
      </c>
      <c r="C16" s="26">
        <v>15080</v>
      </c>
      <c r="D16" s="26">
        <v>13217</v>
      </c>
      <c r="E16" s="26">
        <v>14380</v>
      </c>
      <c r="F16" s="26">
        <v>13900</v>
      </c>
      <c r="G16" s="26">
        <v>14587</v>
      </c>
      <c r="H16" s="26">
        <v>15770</v>
      </c>
      <c r="I16" s="26">
        <v>14553</v>
      </c>
      <c r="J16" s="26">
        <v>14861</v>
      </c>
      <c r="K16" s="26">
        <v>13857</v>
      </c>
      <c r="L16" s="27">
        <v>15375</v>
      </c>
      <c r="M16" s="26">
        <v>14152</v>
      </c>
      <c r="N16" s="26">
        <v>15147</v>
      </c>
      <c r="O16" s="28">
        <v>14370</v>
      </c>
      <c r="P16" s="29">
        <f t="shared" si="2"/>
        <v>14600</v>
      </c>
    </row>
    <row r="17" spans="1:16" ht="19.5" thickBot="1" x14ac:dyDescent="0.3">
      <c r="A17" s="53" t="s">
        <v>41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1:16" x14ac:dyDescent="0.25">
      <c r="A18" s="12" t="s">
        <v>22</v>
      </c>
      <c r="B18" s="33">
        <f t="shared" ref="B18:O18" si="3">ROUND(B10-B6,0)</f>
        <v>211</v>
      </c>
      <c r="C18" s="33">
        <f t="shared" si="3"/>
        <v>204</v>
      </c>
      <c r="D18" s="33">
        <f t="shared" si="3"/>
        <v>203</v>
      </c>
      <c r="E18" s="33">
        <f t="shared" si="3"/>
        <v>188</v>
      </c>
      <c r="F18" s="33">
        <f t="shared" si="3"/>
        <v>152</v>
      </c>
      <c r="G18" s="33">
        <f t="shared" si="3"/>
        <v>208</v>
      </c>
      <c r="H18" s="33">
        <f t="shared" si="3"/>
        <v>134</v>
      </c>
      <c r="I18" s="33">
        <f t="shared" si="3"/>
        <v>194</v>
      </c>
      <c r="J18" s="33">
        <f t="shared" si="3"/>
        <v>176</v>
      </c>
      <c r="K18" s="33">
        <f t="shared" si="3"/>
        <v>212</v>
      </c>
      <c r="L18" s="33">
        <f t="shared" si="3"/>
        <v>238</v>
      </c>
      <c r="M18" s="33">
        <f t="shared" si="3"/>
        <v>184</v>
      </c>
      <c r="N18" s="33">
        <f t="shared" si="3"/>
        <v>312</v>
      </c>
      <c r="O18" s="34">
        <f t="shared" si="3"/>
        <v>261</v>
      </c>
      <c r="P18" s="15">
        <f t="shared" ref="P18:P20" si="4">AVERAGE(B18:O18)</f>
        <v>205.5</v>
      </c>
    </row>
    <row r="19" spans="1:16" x14ac:dyDescent="0.25">
      <c r="A19" s="20" t="s">
        <v>18</v>
      </c>
      <c r="B19" s="38">
        <f t="shared" ref="B19:O19" si="5">ROUND(B11-B7,2)</f>
        <v>0</v>
      </c>
      <c r="C19" s="38">
        <f t="shared" si="5"/>
        <v>-0.06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0</v>
      </c>
      <c r="M19" s="38">
        <f t="shared" si="5"/>
        <v>0</v>
      </c>
      <c r="N19" s="38">
        <f t="shared" si="5"/>
        <v>0</v>
      </c>
      <c r="O19" s="39">
        <f t="shared" si="5"/>
        <v>0</v>
      </c>
      <c r="P19" s="37">
        <f t="shared" si="4"/>
        <v>-4.2857142857142859E-3</v>
      </c>
    </row>
    <row r="20" spans="1:16" ht="15.75" thickBot="1" x14ac:dyDescent="0.3">
      <c r="A20" s="25" t="s">
        <v>19</v>
      </c>
      <c r="B20" s="48">
        <f t="shared" ref="B20:O20" si="6">ROUND(B12-B8,0)</f>
        <v>870</v>
      </c>
      <c r="C20" s="48">
        <f t="shared" si="6"/>
        <v>792</v>
      </c>
      <c r="D20" s="48">
        <f t="shared" si="6"/>
        <v>746</v>
      </c>
      <c r="E20" s="48">
        <f t="shared" si="6"/>
        <v>659</v>
      </c>
      <c r="F20" s="48">
        <f t="shared" si="6"/>
        <v>550</v>
      </c>
      <c r="G20" s="48">
        <f t="shared" si="6"/>
        <v>668</v>
      </c>
      <c r="H20" s="48">
        <f t="shared" si="6"/>
        <v>560</v>
      </c>
      <c r="I20" s="48">
        <f t="shared" si="6"/>
        <v>785</v>
      </c>
      <c r="J20" s="48">
        <f t="shared" si="6"/>
        <v>726</v>
      </c>
      <c r="K20" s="48">
        <f t="shared" si="6"/>
        <v>732</v>
      </c>
      <c r="L20" s="48">
        <f t="shared" si="6"/>
        <v>922</v>
      </c>
      <c r="M20" s="48">
        <f t="shared" si="6"/>
        <v>763</v>
      </c>
      <c r="N20" s="48">
        <f t="shared" si="6"/>
        <v>1285</v>
      </c>
      <c r="O20" s="49">
        <f t="shared" si="6"/>
        <v>980</v>
      </c>
      <c r="P20" s="50">
        <f t="shared" si="4"/>
        <v>788.42857142857144</v>
      </c>
    </row>
    <row r="21" spans="1:16" ht="19.5" thickBot="1" x14ac:dyDescent="0.3">
      <c r="A21" s="53" t="s">
        <v>47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/>
    </row>
    <row r="22" spans="1:16" x14ac:dyDescent="0.25">
      <c r="A22" s="12" t="s">
        <v>22</v>
      </c>
      <c r="B22" s="33">
        <f t="shared" ref="B22:O22" si="7">ROUND(B14-B10,0)</f>
        <v>240</v>
      </c>
      <c r="C22" s="33">
        <f t="shared" si="7"/>
        <v>266</v>
      </c>
      <c r="D22" s="33">
        <f t="shared" si="7"/>
        <v>172</v>
      </c>
      <c r="E22" s="33">
        <f t="shared" si="7"/>
        <v>268</v>
      </c>
      <c r="F22" s="33">
        <f t="shared" si="7"/>
        <v>194</v>
      </c>
      <c r="G22" s="33">
        <f t="shared" si="7"/>
        <v>175</v>
      </c>
      <c r="H22" s="33">
        <f t="shared" si="7"/>
        <v>196</v>
      </c>
      <c r="I22" s="33">
        <f t="shared" si="7"/>
        <v>171</v>
      </c>
      <c r="J22" s="33">
        <f t="shared" si="7"/>
        <v>139</v>
      </c>
      <c r="K22" s="33">
        <f t="shared" si="7"/>
        <v>194</v>
      </c>
      <c r="L22" s="33">
        <f t="shared" si="7"/>
        <v>201</v>
      </c>
      <c r="M22" s="33">
        <f t="shared" si="7"/>
        <v>163</v>
      </c>
      <c r="N22" s="33">
        <f t="shared" si="7"/>
        <v>138</v>
      </c>
      <c r="O22" s="34">
        <f t="shared" si="7"/>
        <v>200</v>
      </c>
      <c r="P22" s="15">
        <f t="shared" ref="P22:P24" si="8">AVERAGE(B22:O22)</f>
        <v>194.07142857142858</v>
      </c>
    </row>
    <row r="23" spans="1:16" x14ac:dyDescent="0.25">
      <c r="A23" s="20" t="s">
        <v>18</v>
      </c>
      <c r="B23" s="38">
        <f t="shared" ref="B23:O23" si="9">ROUND(B15-B11,2)</f>
        <v>0</v>
      </c>
      <c r="C23" s="38">
        <f t="shared" si="9"/>
        <v>0.2</v>
      </c>
      <c r="D23" s="38">
        <f t="shared" si="9"/>
        <v>0</v>
      </c>
      <c r="E23" s="38">
        <f t="shared" si="9"/>
        <v>0</v>
      </c>
      <c r="F23" s="38">
        <f t="shared" si="9"/>
        <v>0</v>
      </c>
      <c r="G23" s="38">
        <f t="shared" si="9"/>
        <v>0</v>
      </c>
      <c r="H23" s="38">
        <f t="shared" si="9"/>
        <v>0</v>
      </c>
      <c r="I23" s="38">
        <f t="shared" si="9"/>
        <v>0</v>
      </c>
      <c r="J23" s="38">
        <f t="shared" si="9"/>
        <v>0</v>
      </c>
      <c r="K23" s="38">
        <f t="shared" si="9"/>
        <v>0</v>
      </c>
      <c r="L23" s="38">
        <f t="shared" si="9"/>
        <v>0</v>
      </c>
      <c r="M23" s="38">
        <f t="shared" si="9"/>
        <v>0</v>
      </c>
      <c r="N23" s="38">
        <f t="shared" si="9"/>
        <v>0</v>
      </c>
      <c r="O23" s="39">
        <f t="shared" si="9"/>
        <v>0</v>
      </c>
      <c r="P23" s="37">
        <f t="shared" si="8"/>
        <v>1.4285714285714287E-2</v>
      </c>
    </row>
    <row r="24" spans="1:16" ht="15.75" thickBot="1" x14ac:dyDescent="0.3">
      <c r="A24" s="25" t="s">
        <v>19</v>
      </c>
      <c r="B24" s="48">
        <f t="shared" ref="B24:O24" si="10">ROUND(B16-B12,0)</f>
        <v>991</v>
      </c>
      <c r="C24" s="48">
        <f t="shared" si="10"/>
        <v>1117</v>
      </c>
      <c r="D24" s="48">
        <f t="shared" si="10"/>
        <v>629</v>
      </c>
      <c r="E24" s="48">
        <f t="shared" si="10"/>
        <v>941</v>
      </c>
      <c r="F24" s="48">
        <f t="shared" si="10"/>
        <v>700</v>
      </c>
      <c r="G24" s="48">
        <f t="shared" si="10"/>
        <v>561</v>
      </c>
      <c r="H24" s="48">
        <f t="shared" si="10"/>
        <v>820</v>
      </c>
      <c r="I24" s="48">
        <f t="shared" si="10"/>
        <v>693</v>
      </c>
      <c r="J24" s="48">
        <f t="shared" si="10"/>
        <v>572</v>
      </c>
      <c r="K24" s="48">
        <f t="shared" si="10"/>
        <v>670</v>
      </c>
      <c r="L24" s="48">
        <f t="shared" si="10"/>
        <v>778</v>
      </c>
      <c r="M24" s="48">
        <f t="shared" si="10"/>
        <v>674</v>
      </c>
      <c r="N24" s="48">
        <f t="shared" si="10"/>
        <v>567</v>
      </c>
      <c r="O24" s="49">
        <f t="shared" si="10"/>
        <v>750</v>
      </c>
      <c r="P24" s="50">
        <f t="shared" si="8"/>
        <v>747.35714285714289</v>
      </c>
    </row>
    <row r="25" spans="1:16" ht="19.5" thickBot="1" x14ac:dyDescent="0.3">
      <c r="A25" s="53" t="s">
        <v>40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6" x14ac:dyDescent="0.25">
      <c r="A26" s="12" t="s">
        <v>22</v>
      </c>
      <c r="B26" s="44">
        <f t="shared" ref="B26:O26" si="11">ROUND(100*(B10-B6)/B6,2)</f>
        <v>6.55</v>
      </c>
      <c r="C26" s="44">
        <f t="shared" si="11"/>
        <v>6.14</v>
      </c>
      <c r="D26" s="44">
        <f t="shared" si="11"/>
        <v>6.3</v>
      </c>
      <c r="E26" s="44">
        <f t="shared" si="11"/>
        <v>5.16</v>
      </c>
      <c r="F26" s="44">
        <f t="shared" si="11"/>
        <v>4.3499999999999996</v>
      </c>
      <c r="G26" s="44">
        <f t="shared" si="11"/>
        <v>5</v>
      </c>
      <c r="H26" s="44">
        <f t="shared" si="11"/>
        <v>3.89</v>
      </c>
      <c r="I26" s="44">
        <f t="shared" si="11"/>
        <v>6</v>
      </c>
      <c r="J26" s="44">
        <f t="shared" si="11"/>
        <v>5.35</v>
      </c>
      <c r="K26" s="44">
        <f t="shared" si="11"/>
        <v>5.88</v>
      </c>
      <c r="L26" s="44">
        <f t="shared" si="11"/>
        <v>6.74</v>
      </c>
      <c r="M26" s="44">
        <f t="shared" si="11"/>
        <v>6</v>
      </c>
      <c r="N26" s="44">
        <f t="shared" si="11"/>
        <v>9.67</v>
      </c>
      <c r="O26" s="45">
        <f t="shared" si="11"/>
        <v>7.75</v>
      </c>
      <c r="P26" s="41">
        <f t="shared" ref="P26:P28" si="12">AVERAGE(B26:O26)</f>
        <v>6.0557142857142869</v>
      </c>
    </row>
    <row r="27" spans="1:16" x14ac:dyDescent="0.25">
      <c r="A27" s="20" t="s">
        <v>18</v>
      </c>
      <c r="B27" s="38">
        <f t="shared" ref="B27:O27" si="13">ROUND(100*(B11-B7)/B7,2)</f>
        <v>0</v>
      </c>
      <c r="C27" s="38">
        <f t="shared" si="13"/>
        <v>-0.12</v>
      </c>
      <c r="D27" s="38">
        <f t="shared" si="13"/>
        <v>0</v>
      </c>
      <c r="E27" s="38">
        <f t="shared" si="13"/>
        <v>0</v>
      </c>
      <c r="F27" s="38">
        <f t="shared" si="13"/>
        <v>0</v>
      </c>
      <c r="G27" s="38">
        <f t="shared" si="13"/>
        <v>0</v>
      </c>
      <c r="H27" s="38">
        <f t="shared" si="13"/>
        <v>0</v>
      </c>
      <c r="I27" s="38">
        <f t="shared" si="13"/>
        <v>0</v>
      </c>
      <c r="J27" s="38">
        <f t="shared" si="13"/>
        <v>0</v>
      </c>
      <c r="K27" s="38">
        <f t="shared" si="13"/>
        <v>0</v>
      </c>
      <c r="L27" s="38">
        <f t="shared" si="13"/>
        <v>0</v>
      </c>
      <c r="M27" s="38">
        <f t="shared" si="13"/>
        <v>0</v>
      </c>
      <c r="N27" s="38">
        <f t="shared" si="13"/>
        <v>0</v>
      </c>
      <c r="O27" s="39">
        <f t="shared" si="13"/>
        <v>0</v>
      </c>
      <c r="P27" s="37">
        <f t="shared" si="12"/>
        <v>-8.5714285714285719E-3</v>
      </c>
    </row>
    <row r="28" spans="1:16" ht="15.75" thickBot="1" x14ac:dyDescent="0.3">
      <c r="A28" s="25" t="s">
        <v>19</v>
      </c>
      <c r="B28" s="46">
        <f t="shared" ref="B28:O28" si="14">ROUND(100*(B12-B8)/B8,2)</f>
        <v>6.55</v>
      </c>
      <c r="C28" s="46">
        <f t="shared" si="14"/>
        <v>6.01</v>
      </c>
      <c r="D28" s="46">
        <f t="shared" si="14"/>
        <v>6.3</v>
      </c>
      <c r="E28" s="46">
        <f t="shared" si="14"/>
        <v>5.16</v>
      </c>
      <c r="F28" s="46">
        <f t="shared" si="14"/>
        <v>4.3499999999999996</v>
      </c>
      <c r="G28" s="46">
        <f t="shared" si="14"/>
        <v>5</v>
      </c>
      <c r="H28" s="46">
        <f t="shared" si="14"/>
        <v>3.89</v>
      </c>
      <c r="I28" s="46">
        <f t="shared" si="14"/>
        <v>6</v>
      </c>
      <c r="J28" s="46">
        <f t="shared" si="14"/>
        <v>5.35</v>
      </c>
      <c r="K28" s="46">
        <f t="shared" si="14"/>
        <v>5.88</v>
      </c>
      <c r="L28" s="46">
        <f t="shared" si="14"/>
        <v>6.74</v>
      </c>
      <c r="M28" s="46">
        <f t="shared" si="14"/>
        <v>6</v>
      </c>
      <c r="N28" s="46">
        <f t="shared" si="14"/>
        <v>9.67</v>
      </c>
      <c r="O28" s="47">
        <f t="shared" si="14"/>
        <v>7.75</v>
      </c>
      <c r="P28" s="43">
        <f t="shared" si="12"/>
        <v>6.0464285714285717</v>
      </c>
    </row>
    <row r="29" spans="1:16" ht="19.5" thickBot="1" x14ac:dyDescent="0.3">
      <c r="A29" s="53" t="s">
        <v>48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</row>
    <row r="30" spans="1:16" x14ac:dyDescent="0.25">
      <c r="A30" s="12" t="s">
        <v>22</v>
      </c>
      <c r="B30" s="44">
        <f t="shared" ref="B30:O30" si="15">ROUND(100*(B14-B10)/B10,2)</f>
        <v>7</v>
      </c>
      <c r="C30" s="44">
        <f t="shared" si="15"/>
        <v>7.55</v>
      </c>
      <c r="D30" s="44">
        <f t="shared" si="15"/>
        <v>5</v>
      </c>
      <c r="E30" s="44">
        <f t="shared" si="15"/>
        <v>7</v>
      </c>
      <c r="F30" s="44">
        <f t="shared" si="15"/>
        <v>5.3</v>
      </c>
      <c r="G30" s="44">
        <f t="shared" si="15"/>
        <v>4</v>
      </c>
      <c r="H30" s="44">
        <f t="shared" si="15"/>
        <v>5.48</v>
      </c>
      <c r="I30" s="44">
        <f t="shared" si="15"/>
        <v>5</v>
      </c>
      <c r="J30" s="44">
        <f t="shared" si="15"/>
        <v>4</v>
      </c>
      <c r="K30" s="44">
        <f t="shared" si="15"/>
        <v>5.08</v>
      </c>
      <c r="L30" s="44">
        <f t="shared" si="15"/>
        <v>5.33</v>
      </c>
      <c r="M30" s="44">
        <f t="shared" si="15"/>
        <v>5</v>
      </c>
      <c r="N30" s="44">
        <f t="shared" si="15"/>
        <v>3.89</v>
      </c>
      <c r="O30" s="45">
        <f t="shared" si="15"/>
        <v>5.51</v>
      </c>
      <c r="P30" s="41">
        <f t="shared" ref="P30:P32" si="16">AVERAGE(B30:O30)</f>
        <v>5.3671428571428574</v>
      </c>
    </row>
    <row r="31" spans="1:16" x14ac:dyDescent="0.25">
      <c r="A31" s="20" t="s">
        <v>18</v>
      </c>
      <c r="B31" s="38">
        <f t="shared" ref="B31:O31" si="17">ROUND(100*(B15-B11)/B11,2)</f>
        <v>0</v>
      </c>
      <c r="C31" s="38">
        <f t="shared" si="17"/>
        <v>0.42</v>
      </c>
      <c r="D31" s="38">
        <f t="shared" si="17"/>
        <v>0</v>
      </c>
      <c r="E31" s="38">
        <f t="shared" si="17"/>
        <v>0</v>
      </c>
      <c r="F31" s="38">
        <f t="shared" si="17"/>
        <v>0</v>
      </c>
      <c r="G31" s="38">
        <f t="shared" si="17"/>
        <v>0</v>
      </c>
      <c r="H31" s="38">
        <f t="shared" si="17"/>
        <v>0</v>
      </c>
      <c r="I31" s="38">
        <f t="shared" si="17"/>
        <v>0</v>
      </c>
      <c r="J31" s="38">
        <f t="shared" si="17"/>
        <v>0</v>
      </c>
      <c r="K31" s="38">
        <f t="shared" si="17"/>
        <v>0</v>
      </c>
      <c r="L31" s="38">
        <f t="shared" si="17"/>
        <v>0</v>
      </c>
      <c r="M31" s="38">
        <f t="shared" si="17"/>
        <v>0</v>
      </c>
      <c r="N31" s="38">
        <f t="shared" si="17"/>
        <v>0</v>
      </c>
      <c r="O31" s="39">
        <f t="shared" si="17"/>
        <v>0</v>
      </c>
      <c r="P31" s="37">
        <f t="shared" si="16"/>
        <v>0.03</v>
      </c>
    </row>
    <row r="32" spans="1:16" ht="15.75" thickBot="1" x14ac:dyDescent="0.3">
      <c r="A32" s="25" t="s">
        <v>19</v>
      </c>
      <c r="B32" s="46">
        <f t="shared" ref="B32:O32" si="18">ROUND(100*(B16-B12)/B12,2)</f>
        <v>7</v>
      </c>
      <c r="C32" s="46">
        <f t="shared" si="18"/>
        <v>8</v>
      </c>
      <c r="D32" s="46">
        <f t="shared" si="18"/>
        <v>5</v>
      </c>
      <c r="E32" s="46">
        <f t="shared" si="18"/>
        <v>7</v>
      </c>
      <c r="F32" s="46">
        <f t="shared" si="18"/>
        <v>5.3</v>
      </c>
      <c r="G32" s="46">
        <f t="shared" si="18"/>
        <v>4</v>
      </c>
      <c r="H32" s="46">
        <f t="shared" si="18"/>
        <v>5.48</v>
      </c>
      <c r="I32" s="46">
        <f t="shared" si="18"/>
        <v>5</v>
      </c>
      <c r="J32" s="46">
        <f t="shared" si="18"/>
        <v>4</v>
      </c>
      <c r="K32" s="46">
        <f t="shared" si="18"/>
        <v>5.08</v>
      </c>
      <c r="L32" s="46">
        <f t="shared" si="18"/>
        <v>5.33</v>
      </c>
      <c r="M32" s="46">
        <f t="shared" si="18"/>
        <v>5</v>
      </c>
      <c r="N32" s="46">
        <f t="shared" si="18"/>
        <v>3.89</v>
      </c>
      <c r="O32" s="47">
        <f t="shared" si="18"/>
        <v>5.51</v>
      </c>
      <c r="P32" s="43">
        <f t="shared" si="16"/>
        <v>5.3992857142857149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pane xSplit="1" ySplit="4" topLeftCell="B9" activePane="bottomRight" state="frozen"/>
      <selection pane="topRight" activeCell="B1" sqref="B1"/>
      <selection pane="bottomLeft" activeCell="A7" sqref="A7"/>
      <selection pane="bottomRight" activeCell="R5" sqref="R5:R32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34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2" t="s">
        <v>22</v>
      </c>
      <c r="B6" s="13">
        <v>3044.0879797314587</v>
      </c>
      <c r="C6" s="13">
        <v>3114.7224328500747</v>
      </c>
      <c r="D6" s="13">
        <v>3033.3678654530727</v>
      </c>
      <c r="E6" s="13">
        <v>3422.450345904932</v>
      </c>
      <c r="F6" s="13">
        <v>3279.3206184380456</v>
      </c>
      <c r="G6" s="13">
        <v>3890.6796116504852</v>
      </c>
      <c r="H6" s="13">
        <v>3237.1669053111809</v>
      </c>
      <c r="I6" s="13">
        <v>3047.7855477855478</v>
      </c>
      <c r="J6" s="13">
        <v>3106.6189066288771</v>
      </c>
      <c r="K6" s="13">
        <v>3271.5333260369921</v>
      </c>
      <c r="L6" s="13">
        <v>3303.805113750755</v>
      </c>
      <c r="M6" s="13">
        <v>2898.0056980056979</v>
      </c>
      <c r="N6" s="13">
        <v>3047.3316270008022</v>
      </c>
      <c r="O6" s="14">
        <v>3297.4695834083714</v>
      </c>
      <c r="P6" s="15">
        <f>SUMIF(B6:O6,"&gt;0")/COUNTIF(B6:O6,"&gt;0")</f>
        <v>3213.8818258540205</v>
      </c>
    </row>
    <row r="7" spans="1:16" x14ac:dyDescent="0.25">
      <c r="A7" s="20" t="s">
        <v>18</v>
      </c>
      <c r="B7" s="21">
        <v>52.390075800000005</v>
      </c>
      <c r="C7" s="21">
        <v>50.7435264</v>
      </c>
      <c r="D7" s="21">
        <v>46.846318119999992</v>
      </c>
      <c r="E7" s="21">
        <v>44.81</v>
      </c>
      <c r="F7" s="21">
        <v>46.290075799999997</v>
      </c>
      <c r="G7" s="22">
        <v>41.2</v>
      </c>
      <c r="H7" s="21">
        <v>53.342939999999999</v>
      </c>
      <c r="I7" s="21">
        <v>51.48</v>
      </c>
      <c r="J7" s="21">
        <v>52.390075800000005</v>
      </c>
      <c r="K7" s="21">
        <v>45.685000000000002</v>
      </c>
      <c r="L7" s="21">
        <v>49.67</v>
      </c>
      <c r="M7" s="21">
        <v>52.65</v>
      </c>
      <c r="N7" s="21">
        <v>52.353999999999999</v>
      </c>
      <c r="O7" s="23">
        <v>45.998908</v>
      </c>
      <c r="P7" s="24">
        <f>SUMIF(B7:O7,"&gt;0")/COUNTIF(B7:O7,"&gt;0")</f>
        <v>48.989351422857155</v>
      </c>
    </row>
    <row r="8" spans="1:16" ht="15.75" thickBot="1" x14ac:dyDescent="0.3">
      <c r="A8" s="25" t="s">
        <v>19</v>
      </c>
      <c r="B8" s="26">
        <v>13290</v>
      </c>
      <c r="C8" s="26">
        <v>13171</v>
      </c>
      <c r="D8" s="26">
        <v>11841.842999999999</v>
      </c>
      <c r="E8" s="26">
        <v>12780</v>
      </c>
      <c r="F8" s="26">
        <v>12650</v>
      </c>
      <c r="G8" s="26">
        <v>13358</v>
      </c>
      <c r="H8" s="26">
        <v>14390</v>
      </c>
      <c r="I8" s="26">
        <v>13075</v>
      </c>
      <c r="J8" s="26">
        <v>13563</v>
      </c>
      <c r="K8" s="26">
        <v>12455</v>
      </c>
      <c r="L8" s="27">
        <v>13675</v>
      </c>
      <c r="M8" s="26">
        <v>12715</v>
      </c>
      <c r="N8" s="26">
        <v>13295</v>
      </c>
      <c r="O8" s="28">
        <v>12640</v>
      </c>
      <c r="P8" s="29">
        <f>SUMIF(B8:O8,"&gt;0")/COUNTIF(B8:O8,"&gt;0")</f>
        <v>13064.20307142857</v>
      </c>
    </row>
    <row r="9" spans="1:16" s="5" customFormat="1" ht="19.5" thickBot="1" x14ac:dyDescent="0.3">
      <c r="A9" s="53" t="s">
        <v>39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s="5" customFormat="1" x14ac:dyDescent="0.25">
      <c r="A10" s="12" t="s">
        <v>22</v>
      </c>
      <c r="B10" s="13">
        <v>3243.3623621518027</v>
      </c>
      <c r="C10" s="13">
        <v>3307.1084713262353</v>
      </c>
      <c r="D10" s="13">
        <v>3224.5010080207348</v>
      </c>
      <c r="E10" s="13">
        <v>3598.928810533363</v>
      </c>
      <c r="F10" s="13">
        <v>3421.8997757614388</v>
      </c>
      <c r="G10" s="13">
        <v>4085.2427184466019</v>
      </c>
      <c r="H10" s="13">
        <v>3363.1388394210012</v>
      </c>
      <c r="I10" s="13">
        <v>3230.7692307692309</v>
      </c>
      <c r="J10" s="13">
        <v>3272.9099429934395</v>
      </c>
      <c r="K10" s="13">
        <v>3463.8065010397286</v>
      </c>
      <c r="L10" s="13">
        <v>3526.5552647473323</v>
      </c>
      <c r="M10" s="13">
        <v>3071.9088319088319</v>
      </c>
      <c r="N10" s="13">
        <v>3341.8649959888453</v>
      </c>
      <c r="O10" s="14">
        <v>3553.1278264257926</v>
      </c>
      <c r="P10" s="15">
        <f>SUMIF(B10:O10,"&gt;0")/COUNTIF(B10:O10,"&gt;0")</f>
        <v>3407.5088985381699</v>
      </c>
    </row>
    <row r="11" spans="1:16" s="5" customFormat="1" x14ac:dyDescent="0.25">
      <c r="A11" s="20" t="s">
        <v>18</v>
      </c>
      <c r="B11" s="21">
        <v>52.390075800000005</v>
      </c>
      <c r="C11" s="21">
        <v>50.665407999999999</v>
      </c>
      <c r="D11" s="21">
        <v>46.846318119999992</v>
      </c>
      <c r="E11" s="21">
        <v>44.81</v>
      </c>
      <c r="F11" s="21">
        <v>46.290075799999997</v>
      </c>
      <c r="G11" s="22">
        <v>41.2</v>
      </c>
      <c r="H11" s="21">
        <v>53.343025240934018</v>
      </c>
      <c r="I11" s="21">
        <v>51.48</v>
      </c>
      <c r="J11" s="21">
        <v>52.390075800000005</v>
      </c>
      <c r="K11" s="21">
        <v>45.685000000000002</v>
      </c>
      <c r="L11" s="21">
        <v>49.67</v>
      </c>
      <c r="M11" s="21">
        <v>52.65</v>
      </c>
      <c r="N11" s="21">
        <v>52.353999999999999</v>
      </c>
      <c r="O11" s="23">
        <v>45.998908</v>
      </c>
      <c r="P11" s="24">
        <f>SUMIF(B11:O11,"&gt;0")/COUNTIF(B11:O11,"&gt;0")</f>
        <v>48.983777625781002</v>
      </c>
    </row>
    <row r="12" spans="1:16" s="5" customFormat="1" ht="15.75" thickBot="1" x14ac:dyDescent="0.3">
      <c r="A12" s="25" t="s">
        <v>19</v>
      </c>
      <c r="B12" s="26">
        <v>14160</v>
      </c>
      <c r="C12" s="26">
        <v>13963</v>
      </c>
      <c r="D12" s="26">
        <v>12588</v>
      </c>
      <c r="E12" s="26">
        <v>13439</v>
      </c>
      <c r="F12" s="26">
        <v>13200</v>
      </c>
      <c r="G12" s="26">
        <v>14026</v>
      </c>
      <c r="H12" s="26">
        <v>14950</v>
      </c>
      <c r="I12" s="26">
        <v>13860</v>
      </c>
      <c r="J12" s="26">
        <v>14289</v>
      </c>
      <c r="K12" s="26">
        <v>13187</v>
      </c>
      <c r="L12" s="27">
        <v>14597</v>
      </c>
      <c r="M12" s="26">
        <v>13478</v>
      </c>
      <c r="N12" s="26">
        <v>14580</v>
      </c>
      <c r="O12" s="28">
        <v>13620</v>
      </c>
      <c r="P12" s="29">
        <f>SUMIF(B12:O12,"&gt;0")/COUNTIF(B12:O12,"&gt;0")</f>
        <v>13852.642857142857</v>
      </c>
    </row>
    <row r="13" spans="1:16" s="5" customFormat="1" ht="19.5" thickBot="1" x14ac:dyDescent="0.3">
      <c r="A13" s="53" t="s">
        <v>46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</row>
    <row r="14" spans="1:16" s="5" customFormat="1" x14ac:dyDescent="0.25">
      <c r="A14" s="12" t="s">
        <v>22</v>
      </c>
      <c r="B14" s="13">
        <v>3470.3519172995734</v>
      </c>
      <c r="C14" s="13">
        <v>3557.6240733191403</v>
      </c>
      <c r="D14" s="13">
        <v>3385.3499223305912</v>
      </c>
      <c r="E14" s="13">
        <v>3850.9261325596963</v>
      </c>
      <c r="F14" s="13">
        <v>3603.3641578093939</v>
      </c>
      <c r="G14" s="13">
        <v>4248.6407766990287</v>
      </c>
      <c r="H14" s="13">
        <v>3547.6053175698453</v>
      </c>
      <c r="I14" s="13">
        <v>3392.3076923076924</v>
      </c>
      <c r="J14" s="13">
        <v>3403.9271231594589</v>
      </c>
      <c r="K14" s="13">
        <v>3639.7942431870415</v>
      </c>
      <c r="L14" s="13">
        <v>3714.5158043084357</v>
      </c>
      <c r="M14" s="13">
        <v>3225.5270655270656</v>
      </c>
      <c r="N14" s="13">
        <v>3471.8264124995226</v>
      </c>
      <c r="O14" s="14">
        <v>3748.7846450615739</v>
      </c>
      <c r="P14" s="15">
        <f t="shared" ref="P14:P16" si="0">SUMIF(B14:O14,"&gt;0")/COUNTIF(B14:O14,"&gt;0")</f>
        <v>3590.0389488312903</v>
      </c>
    </row>
    <row r="15" spans="1:16" s="5" customFormat="1" x14ac:dyDescent="0.25">
      <c r="A15" s="20" t="s">
        <v>18</v>
      </c>
      <c r="B15" s="21">
        <v>52.390075800000005</v>
      </c>
      <c r="C15" s="21">
        <v>50.865408000000002</v>
      </c>
      <c r="D15" s="21">
        <v>46.850105199999994</v>
      </c>
      <c r="E15" s="21">
        <v>44.81</v>
      </c>
      <c r="F15" s="21">
        <v>46.290075799999997</v>
      </c>
      <c r="G15" s="22">
        <v>41.2</v>
      </c>
      <c r="H15" s="21">
        <v>53.343025240934018</v>
      </c>
      <c r="I15" s="21">
        <v>51.48</v>
      </c>
      <c r="J15" s="21">
        <v>52.390075800000005</v>
      </c>
      <c r="K15" s="21">
        <v>45.685000000000002</v>
      </c>
      <c r="L15" s="21">
        <v>49.67</v>
      </c>
      <c r="M15" s="21">
        <v>52.65</v>
      </c>
      <c r="N15" s="21">
        <v>52.353999999999999</v>
      </c>
      <c r="O15" s="23">
        <v>45.998908</v>
      </c>
      <c r="P15" s="24">
        <f t="shared" si="0"/>
        <v>48.998333845781012</v>
      </c>
    </row>
    <row r="16" spans="1:16" s="5" customFormat="1" ht="15.75" thickBot="1" x14ac:dyDescent="0.3">
      <c r="A16" s="25" t="s">
        <v>19</v>
      </c>
      <c r="B16" s="26">
        <v>15151</v>
      </c>
      <c r="C16" s="26">
        <v>15080</v>
      </c>
      <c r="D16" s="26">
        <v>13217</v>
      </c>
      <c r="E16" s="26">
        <v>14380</v>
      </c>
      <c r="F16" s="26">
        <v>13900</v>
      </c>
      <c r="G16" s="26">
        <v>14587</v>
      </c>
      <c r="H16" s="26">
        <v>15770</v>
      </c>
      <c r="I16" s="26">
        <v>14553</v>
      </c>
      <c r="J16" s="26">
        <v>14861</v>
      </c>
      <c r="K16" s="26">
        <v>13857</v>
      </c>
      <c r="L16" s="27">
        <v>15375</v>
      </c>
      <c r="M16" s="26">
        <v>14152</v>
      </c>
      <c r="N16" s="26">
        <v>15147</v>
      </c>
      <c r="O16" s="28">
        <v>14370</v>
      </c>
      <c r="P16" s="29">
        <f t="shared" si="0"/>
        <v>14600</v>
      </c>
    </row>
    <row r="17" spans="1:16" ht="19.5" thickBot="1" x14ac:dyDescent="0.3">
      <c r="A17" s="53" t="s">
        <v>41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1:16" x14ac:dyDescent="0.25">
      <c r="A18" s="12" t="s">
        <v>22</v>
      </c>
      <c r="B18" s="33">
        <f t="shared" ref="B18:O18" si="1">ROUND(B10-B6,0)</f>
        <v>199</v>
      </c>
      <c r="C18" s="33">
        <f t="shared" si="1"/>
        <v>192</v>
      </c>
      <c r="D18" s="33">
        <f t="shared" si="1"/>
        <v>191</v>
      </c>
      <c r="E18" s="33">
        <f t="shared" si="1"/>
        <v>176</v>
      </c>
      <c r="F18" s="33">
        <f t="shared" si="1"/>
        <v>143</v>
      </c>
      <c r="G18" s="33">
        <f t="shared" si="1"/>
        <v>195</v>
      </c>
      <c r="H18" s="33">
        <f t="shared" si="1"/>
        <v>126</v>
      </c>
      <c r="I18" s="33">
        <f t="shared" si="1"/>
        <v>183</v>
      </c>
      <c r="J18" s="33">
        <f t="shared" si="1"/>
        <v>166</v>
      </c>
      <c r="K18" s="33">
        <f t="shared" si="1"/>
        <v>192</v>
      </c>
      <c r="L18" s="33">
        <f t="shared" si="1"/>
        <v>223</v>
      </c>
      <c r="M18" s="33">
        <f t="shared" si="1"/>
        <v>174</v>
      </c>
      <c r="N18" s="33">
        <f t="shared" si="1"/>
        <v>295</v>
      </c>
      <c r="O18" s="34">
        <f t="shared" si="1"/>
        <v>256</v>
      </c>
      <c r="P18" s="15">
        <f t="shared" ref="P18:P20" si="2">AVERAGE(B18:O18)</f>
        <v>193.64285714285714</v>
      </c>
    </row>
    <row r="19" spans="1:16" x14ac:dyDescent="0.25">
      <c r="A19" s="20" t="s">
        <v>18</v>
      </c>
      <c r="B19" s="38">
        <f t="shared" ref="B19:O19" si="3">ROUND(B11-B7,2)</f>
        <v>0</v>
      </c>
      <c r="C19" s="38">
        <f t="shared" si="3"/>
        <v>-0.08</v>
      </c>
      <c r="D19" s="38">
        <f t="shared" si="3"/>
        <v>0</v>
      </c>
      <c r="E19" s="38">
        <f t="shared" si="3"/>
        <v>0</v>
      </c>
      <c r="F19" s="38">
        <f t="shared" si="3"/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9">
        <f t="shared" si="3"/>
        <v>0</v>
      </c>
      <c r="P19" s="37">
        <f t="shared" si="2"/>
        <v>-5.7142857142857143E-3</v>
      </c>
    </row>
    <row r="20" spans="1:16" ht="15.75" thickBot="1" x14ac:dyDescent="0.3">
      <c r="A20" s="25" t="s">
        <v>19</v>
      </c>
      <c r="B20" s="48">
        <f t="shared" ref="B20:O20" si="4">ROUND(B12-B8,0)</f>
        <v>870</v>
      </c>
      <c r="C20" s="48">
        <f t="shared" si="4"/>
        <v>792</v>
      </c>
      <c r="D20" s="48">
        <f t="shared" si="4"/>
        <v>746</v>
      </c>
      <c r="E20" s="48">
        <f t="shared" si="4"/>
        <v>659</v>
      </c>
      <c r="F20" s="48">
        <f t="shared" si="4"/>
        <v>550</v>
      </c>
      <c r="G20" s="48">
        <f t="shared" si="4"/>
        <v>668</v>
      </c>
      <c r="H20" s="48">
        <f t="shared" si="4"/>
        <v>560</v>
      </c>
      <c r="I20" s="48">
        <f t="shared" si="4"/>
        <v>785</v>
      </c>
      <c r="J20" s="48">
        <f t="shared" si="4"/>
        <v>726</v>
      </c>
      <c r="K20" s="48">
        <f t="shared" si="4"/>
        <v>732</v>
      </c>
      <c r="L20" s="48">
        <f t="shared" si="4"/>
        <v>922</v>
      </c>
      <c r="M20" s="48">
        <f t="shared" si="4"/>
        <v>763</v>
      </c>
      <c r="N20" s="48">
        <f t="shared" si="4"/>
        <v>1285</v>
      </c>
      <c r="O20" s="49">
        <f t="shared" si="4"/>
        <v>980</v>
      </c>
      <c r="P20" s="50">
        <f t="shared" si="2"/>
        <v>788.42857142857144</v>
      </c>
    </row>
    <row r="21" spans="1:16" ht="19.5" thickBot="1" x14ac:dyDescent="0.3">
      <c r="A21" s="53" t="s">
        <v>47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/>
    </row>
    <row r="22" spans="1:16" x14ac:dyDescent="0.25">
      <c r="A22" s="12" t="s">
        <v>22</v>
      </c>
      <c r="B22" s="33">
        <f t="shared" ref="B22:O22" si="5">ROUND(B14-B10,0)</f>
        <v>227</v>
      </c>
      <c r="C22" s="33">
        <f t="shared" si="5"/>
        <v>251</v>
      </c>
      <c r="D22" s="33">
        <f t="shared" si="5"/>
        <v>161</v>
      </c>
      <c r="E22" s="33">
        <f t="shared" si="5"/>
        <v>252</v>
      </c>
      <c r="F22" s="33">
        <f t="shared" si="5"/>
        <v>181</v>
      </c>
      <c r="G22" s="33">
        <f t="shared" si="5"/>
        <v>163</v>
      </c>
      <c r="H22" s="33">
        <f t="shared" si="5"/>
        <v>184</v>
      </c>
      <c r="I22" s="33">
        <f t="shared" si="5"/>
        <v>162</v>
      </c>
      <c r="J22" s="33">
        <f t="shared" si="5"/>
        <v>131</v>
      </c>
      <c r="K22" s="33">
        <f t="shared" si="5"/>
        <v>176</v>
      </c>
      <c r="L22" s="33">
        <f t="shared" si="5"/>
        <v>188</v>
      </c>
      <c r="M22" s="33">
        <f t="shared" si="5"/>
        <v>154</v>
      </c>
      <c r="N22" s="33">
        <f t="shared" si="5"/>
        <v>130</v>
      </c>
      <c r="O22" s="34">
        <f t="shared" si="5"/>
        <v>196</v>
      </c>
      <c r="P22" s="15">
        <f t="shared" ref="P22:P24" si="6">AVERAGE(B22:O22)</f>
        <v>182.57142857142858</v>
      </c>
    </row>
    <row r="23" spans="1:16" x14ac:dyDescent="0.25">
      <c r="A23" s="20" t="s">
        <v>18</v>
      </c>
      <c r="B23" s="38">
        <f t="shared" ref="B23:O23" si="7">ROUND(B15-B11,2)</f>
        <v>0</v>
      </c>
      <c r="C23" s="38">
        <f t="shared" si="7"/>
        <v>0.2</v>
      </c>
      <c r="D23" s="38">
        <f t="shared" si="7"/>
        <v>0</v>
      </c>
      <c r="E23" s="38">
        <f t="shared" si="7"/>
        <v>0</v>
      </c>
      <c r="F23" s="38">
        <f t="shared" si="7"/>
        <v>0</v>
      </c>
      <c r="G23" s="38">
        <f t="shared" si="7"/>
        <v>0</v>
      </c>
      <c r="H23" s="38">
        <f t="shared" si="7"/>
        <v>0</v>
      </c>
      <c r="I23" s="38">
        <f t="shared" si="7"/>
        <v>0</v>
      </c>
      <c r="J23" s="38">
        <f t="shared" si="7"/>
        <v>0</v>
      </c>
      <c r="K23" s="38">
        <f t="shared" si="7"/>
        <v>0</v>
      </c>
      <c r="L23" s="38">
        <f t="shared" si="7"/>
        <v>0</v>
      </c>
      <c r="M23" s="38">
        <f t="shared" si="7"/>
        <v>0</v>
      </c>
      <c r="N23" s="38">
        <f t="shared" si="7"/>
        <v>0</v>
      </c>
      <c r="O23" s="39">
        <f t="shared" si="7"/>
        <v>0</v>
      </c>
      <c r="P23" s="37">
        <f t="shared" si="6"/>
        <v>1.4285714285714287E-2</v>
      </c>
    </row>
    <row r="24" spans="1:16" ht="15.75" thickBot="1" x14ac:dyDescent="0.3">
      <c r="A24" s="25" t="s">
        <v>19</v>
      </c>
      <c r="B24" s="48">
        <f t="shared" ref="B24:O24" si="8">ROUND(B16-B12,0)</f>
        <v>991</v>
      </c>
      <c r="C24" s="48">
        <f t="shared" si="8"/>
        <v>1117</v>
      </c>
      <c r="D24" s="48">
        <f t="shared" si="8"/>
        <v>629</v>
      </c>
      <c r="E24" s="48">
        <f t="shared" si="8"/>
        <v>941</v>
      </c>
      <c r="F24" s="48">
        <f t="shared" si="8"/>
        <v>700</v>
      </c>
      <c r="G24" s="48">
        <f t="shared" si="8"/>
        <v>561</v>
      </c>
      <c r="H24" s="48">
        <f t="shared" si="8"/>
        <v>820</v>
      </c>
      <c r="I24" s="48">
        <f t="shared" si="8"/>
        <v>693</v>
      </c>
      <c r="J24" s="48">
        <f t="shared" si="8"/>
        <v>572</v>
      </c>
      <c r="K24" s="48">
        <f t="shared" si="8"/>
        <v>670</v>
      </c>
      <c r="L24" s="48">
        <f t="shared" si="8"/>
        <v>778</v>
      </c>
      <c r="M24" s="48">
        <f t="shared" si="8"/>
        <v>674</v>
      </c>
      <c r="N24" s="48">
        <f t="shared" si="8"/>
        <v>567</v>
      </c>
      <c r="O24" s="49">
        <f t="shared" si="8"/>
        <v>750</v>
      </c>
      <c r="P24" s="50">
        <f t="shared" si="6"/>
        <v>747.35714285714289</v>
      </c>
    </row>
    <row r="25" spans="1:16" ht="19.5" thickBot="1" x14ac:dyDescent="0.3">
      <c r="A25" s="53" t="s">
        <v>40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6" x14ac:dyDescent="0.25">
      <c r="A26" s="12" t="s">
        <v>22</v>
      </c>
      <c r="B26" s="44">
        <f t="shared" ref="B26:O26" si="9">ROUND(100*(B10-B6)/B6,2)</f>
        <v>6.55</v>
      </c>
      <c r="C26" s="44">
        <f t="shared" si="9"/>
        <v>6.18</v>
      </c>
      <c r="D26" s="44">
        <f t="shared" si="9"/>
        <v>6.3</v>
      </c>
      <c r="E26" s="44">
        <f t="shared" si="9"/>
        <v>5.16</v>
      </c>
      <c r="F26" s="44">
        <f t="shared" si="9"/>
        <v>4.3499999999999996</v>
      </c>
      <c r="G26" s="44">
        <f t="shared" si="9"/>
        <v>5</v>
      </c>
      <c r="H26" s="44">
        <f t="shared" si="9"/>
        <v>3.89</v>
      </c>
      <c r="I26" s="44">
        <f t="shared" si="9"/>
        <v>6</v>
      </c>
      <c r="J26" s="44">
        <f t="shared" si="9"/>
        <v>5.35</v>
      </c>
      <c r="K26" s="44">
        <f t="shared" si="9"/>
        <v>5.88</v>
      </c>
      <c r="L26" s="44">
        <f t="shared" si="9"/>
        <v>6.74</v>
      </c>
      <c r="M26" s="44">
        <f t="shared" si="9"/>
        <v>6</v>
      </c>
      <c r="N26" s="44">
        <f t="shared" si="9"/>
        <v>9.67</v>
      </c>
      <c r="O26" s="45">
        <f t="shared" si="9"/>
        <v>7.75</v>
      </c>
      <c r="P26" s="41">
        <f t="shared" ref="P26:P28" si="10">AVERAGE(B26:O26)</f>
        <v>6.0585714285714287</v>
      </c>
    </row>
    <row r="27" spans="1:16" x14ac:dyDescent="0.25">
      <c r="A27" s="20" t="s">
        <v>18</v>
      </c>
      <c r="B27" s="38">
        <f t="shared" ref="B27:O27" si="11">ROUND(100*(B11-B7)/B7,2)</f>
        <v>0</v>
      </c>
      <c r="C27" s="38">
        <f t="shared" si="11"/>
        <v>-0.15</v>
      </c>
      <c r="D27" s="38">
        <f t="shared" si="11"/>
        <v>0</v>
      </c>
      <c r="E27" s="38">
        <f t="shared" si="11"/>
        <v>0</v>
      </c>
      <c r="F27" s="38">
        <f t="shared" si="11"/>
        <v>0</v>
      </c>
      <c r="G27" s="38">
        <f t="shared" si="11"/>
        <v>0</v>
      </c>
      <c r="H27" s="38">
        <f t="shared" si="11"/>
        <v>0</v>
      </c>
      <c r="I27" s="38">
        <f t="shared" si="11"/>
        <v>0</v>
      </c>
      <c r="J27" s="38">
        <f t="shared" si="11"/>
        <v>0</v>
      </c>
      <c r="K27" s="38">
        <f t="shared" si="11"/>
        <v>0</v>
      </c>
      <c r="L27" s="38">
        <f t="shared" si="11"/>
        <v>0</v>
      </c>
      <c r="M27" s="38">
        <f t="shared" si="11"/>
        <v>0</v>
      </c>
      <c r="N27" s="38">
        <f t="shared" si="11"/>
        <v>0</v>
      </c>
      <c r="O27" s="39">
        <f t="shared" si="11"/>
        <v>0</v>
      </c>
      <c r="P27" s="37">
        <f t="shared" si="10"/>
        <v>-1.0714285714285714E-2</v>
      </c>
    </row>
    <row r="28" spans="1:16" ht="15.75" thickBot="1" x14ac:dyDescent="0.3">
      <c r="A28" s="25" t="s">
        <v>19</v>
      </c>
      <c r="B28" s="46">
        <f t="shared" ref="B28:O28" si="12">ROUND(100*(B12-B8)/B8,2)</f>
        <v>6.55</v>
      </c>
      <c r="C28" s="46">
        <f t="shared" si="12"/>
        <v>6.01</v>
      </c>
      <c r="D28" s="46">
        <f t="shared" si="12"/>
        <v>6.3</v>
      </c>
      <c r="E28" s="46">
        <f t="shared" si="12"/>
        <v>5.16</v>
      </c>
      <c r="F28" s="46">
        <f t="shared" si="12"/>
        <v>4.3499999999999996</v>
      </c>
      <c r="G28" s="46">
        <f t="shared" si="12"/>
        <v>5</v>
      </c>
      <c r="H28" s="46">
        <f t="shared" si="12"/>
        <v>3.89</v>
      </c>
      <c r="I28" s="46">
        <f t="shared" si="12"/>
        <v>6</v>
      </c>
      <c r="J28" s="46">
        <f t="shared" si="12"/>
        <v>5.35</v>
      </c>
      <c r="K28" s="46">
        <f t="shared" si="12"/>
        <v>5.88</v>
      </c>
      <c r="L28" s="46">
        <f t="shared" si="12"/>
        <v>6.74</v>
      </c>
      <c r="M28" s="46">
        <f t="shared" si="12"/>
        <v>6</v>
      </c>
      <c r="N28" s="46">
        <f t="shared" si="12"/>
        <v>9.67</v>
      </c>
      <c r="O28" s="47">
        <f t="shared" si="12"/>
        <v>7.75</v>
      </c>
      <c r="P28" s="43">
        <f t="shared" si="10"/>
        <v>6.0464285714285717</v>
      </c>
    </row>
    <row r="29" spans="1:16" ht="19.5" thickBot="1" x14ac:dyDescent="0.3">
      <c r="A29" s="53" t="s">
        <v>48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</row>
    <row r="30" spans="1:16" x14ac:dyDescent="0.25">
      <c r="A30" s="12" t="s">
        <v>22</v>
      </c>
      <c r="B30" s="44">
        <f t="shared" ref="B30:O30" si="13">ROUND(100*(B14-B10)/B10,2)</f>
        <v>7</v>
      </c>
      <c r="C30" s="44">
        <f t="shared" si="13"/>
        <v>7.58</v>
      </c>
      <c r="D30" s="44">
        <f t="shared" si="13"/>
        <v>4.99</v>
      </c>
      <c r="E30" s="44">
        <f t="shared" si="13"/>
        <v>7</v>
      </c>
      <c r="F30" s="44">
        <f t="shared" si="13"/>
        <v>5.3</v>
      </c>
      <c r="G30" s="44">
        <f t="shared" si="13"/>
        <v>4</v>
      </c>
      <c r="H30" s="44">
        <f t="shared" si="13"/>
        <v>5.48</v>
      </c>
      <c r="I30" s="44">
        <f t="shared" si="13"/>
        <v>5</v>
      </c>
      <c r="J30" s="44">
        <f t="shared" si="13"/>
        <v>4</v>
      </c>
      <c r="K30" s="44">
        <f t="shared" si="13"/>
        <v>5.08</v>
      </c>
      <c r="L30" s="44">
        <f t="shared" si="13"/>
        <v>5.33</v>
      </c>
      <c r="M30" s="44">
        <f t="shared" si="13"/>
        <v>5</v>
      </c>
      <c r="N30" s="44">
        <f t="shared" si="13"/>
        <v>3.89</v>
      </c>
      <c r="O30" s="45">
        <f t="shared" si="13"/>
        <v>5.51</v>
      </c>
      <c r="P30" s="41">
        <f t="shared" ref="P30:P32" si="14">AVERAGE(B30:O30)</f>
        <v>5.3685714285714292</v>
      </c>
    </row>
    <row r="31" spans="1:16" x14ac:dyDescent="0.25">
      <c r="A31" s="20" t="s">
        <v>18</v>
      </c>
      <c r="B31" s="38">
        <f t="shared" ref="B31:O31" si="15">ROUND(100*(B15-B11)/B11,2)</f>
        <v>0</v>
      </c>
      <c r="C31" s="38">
        <f t="shared" si="15"/>
        <v>0.39</v>
      </c>
      <c r="D31" s="38">
        <f t="shared" si="15"/>
        <v>0.01</v>
      </c>
      <c r="E31" s="38">
        <f t="shared" si="15"/>
        <v>0</v>
      </c>
      <c r="F31" s="38">
        <f t="shared" si="15"/>
        <v>0</v>
      </c>
      <c r="G31" s="38">
        <f t="shared" si="15"/>
        <v>0</v>
      </c>
      <c r="H31" s="38">
        <f t="shared" si="15"/>
        <v>0</v>
      </c>
      <c r="I31" s="38">
        <f t="shared" si="15"/>
        <v>0</v>
      </c>
      <c r="J31" s="38">
        <f t="shared" si="15"/>
        <v>0</v>
      </c>
      <c r="K31" s="38">
        <f t="shared" si="15"/>
        <v>0</v>
      </c>
      <c r="L31" s="38">
        <f t="shared" si="15"/>
        <v>0</v>
      </c>
      <c r="M31" s="38">
        <f t="shared" si="15"/>
        <v>0</v>
      </c>
      <c r="N31" s="38">
        <f t="shared" si="15"/>
        <v>0</v>
      </c>
      <c r="O31" s="39">
        <f t="shared" si="15"/>
        <v>0</v>
      </c>
      <c r="P31" s="37">
        <f t="shared" si="14"/>
        <v>2.8571428571428574E-2</v>
      </c>
    </row>
    <row r="32" spans="1:16" ht="15.75" thickBot="1" x14ac:dyDescent="0.3">
      <c r="A32" s="25" t="s">
        <v>19</v>
      </c>
      <c r="B32" s="46">
        <f t="shared" ref="B32:O32" si="16">ROUND(100*(B16-B12)/B12,2)</f>
        <v>7</v>
      </c>
      <c r="C32" s="46">
        <f t="shared" si="16"/>
        <v>8</v>
      </c>
      <c r="D32" s="46">
        <f t="shared" si="16"/>
        <v>5</v>
      </c>
      <c r="E32" s="46">
        <f t="shared" si="16"/>
        <v>7</v>
      </c>
      <c r="F32" s="46">
        <f t="shared" si="16"/>
        <v>5.3</v>
      </c>
      <c r="G32" s="46">
        <f t="shared" si="16"/>
        <v>4</v>
      </c>
      <c r="H32" s="46">
        <f t="shared" si="16"/>
        <v>5.48</v>
      </c>
      <c r="I32" s="46">
        <f t="shared" si="16"/>
        <v>5</v>
      </c>
      <c r="J32" s="46">
        <f t="shared" si="16"/>
        <v>4</v>
      </c>
      <c r="K32" s="46">
        <f t="shared" si="16"/>
        <v>5.08</v>
      </c>
      <c r="L32" s="46">
        <f t="shared" si="16"/>
        <v>5.33</v>
      </c>
      <c r="M32" s="46">
        <f t="shared" si="16"/>
        <v>5</v>
      </c>
      <c r="N32" s="46">
        <f t="shared" si="16"/>
        <v>3.89</v>
      </c>
      <c r="O32" s="47">
        <f t="shared" si="16"/>
        <v>5.51</v>
      </c>
      <c r="P32" s="43">
        <f t="shared" si="14"/>
        <v>5.3992857142857149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titul</vt:lpstr>
      <vt:lpstr>Tabulka a graf č. 1</vt:lpstr>
      <vt:lpstr>Tabulka a graf č. 2</vt:lpstr>
      <vt:lpstr>Tabulka a graf č. 3</vt:lpstr>
      <vt:lpstr>Tabulka a graf č. 4</vt:lpstr>
      <vt:lpstr>Tabulka a graf č. 5</vt:lpstr>
      <vt:lpstr>Tabulka a graf č. 6</vt:lpstr>
      <vt:lpstr>Tabulka a graf č. 7</vt:lpstr>
      <vt:lpstr>Tabulka a graf č. 8</vt:lpstr>
      <vt:lpstr>Tabulka a graf č. 9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2015-04-09T07:08:05Z</cp:lastPrinted>
  <dcterms:created xsi:type="dcterms:W3CDTF">2013-07-15T08:35:23Z</dcterms:created>
  <dcterms:modified xsi:type="dcterms:W3CDTF">2017-06-08T09:56:27Z</dcterms:modified>
</cp:coreProperties>
</file>