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8\KN_2018\_KN 2018\"/>
    </mc:Choice>
  </mc:AlternateContent>
  <bookViews>
    <workbookView xWindow="120" yWindow="120" windowWidth="18960" windowHeight="11835"/>
  </bookViews>
  <sheets>
    <sheet name="titul" sheetId="40" r:id="rId1"/>
    <sheet name="Graf č. 1" sheetId="4" r:id="rId2"/>
    <sheet name="Graf č. 2" sheetId="13" r:id="rId3"/>
    <sheet name="Graf č. 3" sheetId="14" r:id="rId4"/>
    <sheet name="Graf č. 4" sheetId="11" r:id="rId5"/>
    <sheet name="Graf č. 5" sheetId="15" r:id="rId6"/>
    <sheet name="Graf č. 6" sheetId="17" r:id="rId7"/>
    <sheet name="Graf č. 7" sheetId="18" r:id="rId8"/>
    <sheet name="Graf č. 8" sheetId="19" r:id="rId9"/>
    <sheet name="Graf č. 9" sheetId="20" r:id="rId10"/>
    <sheet name="Graf č. 10" sheetId="21" r:id="rId11"/>
    <sheet name="Tabulka č. 1" sheetId="8" r:id="rId12"/>
    <sheet name="Tabulka č. 2" sheetId="22" r:id="rId13"/>
    <sheet name="Tabulka č. 3" sheetId="44" r:id="rId14"/>
    <sheet name="Tabulka č. 4" sheetId="45" r:id="rId15"/>
    <sheet name="KN 2018" sheetId="1" r:id="rId16"/>
    <sheet name="KN 2017 TV" sheetId="42" r:id="rId17"/>
    <sheet name="KN 2017 OV" sheetId="43" r:id="rId18"/>
  </sheets>
  <calcPr calcId="152511"/>
</workbook>
</file>

<file path=xl/calcChain.xml><?xml version="1.0" encoding="utf-8"?>
<calcChain xmlns="http://schemas.openxmlformats.org/spreadsheetml/2006/main">
  <c r="P40" i="22" l="1"/>
  <c r="O40" i="22"/>
  <c r="O40" i="45" s="1"/>
  <c r="N40" i="22"/>
  <c r="N40" i="45" s="1"/>
  <c r="M40" i="22"/>
  <c r="M40" i="45" s="1"/>
  <c r="L40" i="22"/>
  <c r="L40" i="45" s="1"/>
  <c r="K40" i="22"/>
  <c r="K40" i="45" s="1"/>
  <c r="J40" i="22"/>
  <c r="J40" i="45" s="1"/>
  <c r="I40" i="22"/>
  <c r="I40" i="45" s="1"/>
  <c r="H40" i="22"/>
  <c r="H40" i="45" s="1"/>
  <c r="G40" i="22"/>
  <c r="G40" i="45" s="1"/>
  <c r="F40" i="22"/>
  <c r="F40" i="45" s="1"/>
  <c r="E40" i="22"/>
  <c r="E40" i="45" s="1"/>
  <c r="D40" i="22"/>
  <c r="D40" i="45" s="1"/>
  <c r="C40" i="22"/>
  <c r="C40" i="45" s="1"/>
  <c r="P39" i="22"/>
  <c r="O39" i="22"/>
  <c r="O39" i="45" s="1"/>
  <c r="N39" i="22"/>
  <c r="N39" i="45" s="1"/>
  <c r="M39" i="22"/>
  <c r="M39" i="45" s="1"/>
  <c r="L39" i="22"/>
  <c r="L39" i="45" s="1"/>
  <c r="K39" i="22"/>
  <c r="K39" i="45" s="1"/>
  <c r="J39" i="22"/>
  <c r="J39" i="45" s="1"/>
  <c r="I39" i="22"/>
  <c r="I39" i="45" s="1"/>
  <c r="H39" i="22"/>
  <c r="H39" i="45" s="1"/>
  <c r="G39" i="22"/>
  <c r="G39" i="45" s="1"/>
  <c r="F39" i="22"/>
  <c r="F39" i="45" s="1"/>
  <c r="E39" i="22"/>
  <c r="E39" i="45" s="1"/>
  <c r="D39" i="22"/>
  <c r="D39" i="45" s="1"/>
  <c r="C39" i="22"/>
  <c r="C39" i="45" s="1"/>
  <c r="P38" i="22"/>
  <c r="O38" i="22"/>
  <c r="O38" i="45" s="1"/>
  <c r="N38" i="22"/>
  <c r="N38" i="45" s="1"/>
  <c r="M38" i="22"/>
  <c r="M38" i="45" s="1"/>
  <c r="L38" i="22"/>
  <c r="L38" i="45" s="1"/>
  <c r="K38" i="22"/>
  <c r="K38" i="45" s="1"/>
  <c r="J38" i="22"/>
  <c r="J38" i="45" s="1"/>
  <c r="I38" i="22"/>
  <c r="I38" i="45" s="1"/>
  <c r="H38" i="22"/>
  <c r="H38" i="45" s="1"/>
  <c r="G38" i="22"/>
  <c r="G38" i="45" s="1"/>
  <c r="F38" i="22"/>
  <c r="F38" i="45" s="1"/>
  <c r="E38" i="22"/>
  <c r="E38" i="45" s="1"/>
  <c r="D38" i="22"/>
  <c r="D38" i="45" s="1"/>
  <c r="C38" i="22"/>
  <c r="C38" i="45" s="1"/>
  <c r="P37" i="22"/>
  <c r="O37" i="22"/>
  <c r="O37" i="45" s="1"/>
  <c r="N37" i="22"/>
  <c r="N37" i="45" s="1"/>
  <c r="M37" i="22"/>
  <c r="M37" i="45" s="1"/>
  <c r="L37" i="22"/>
  <c r="L37" i="45" s="1"/>
  <c r="K37" i="22"/>
  <c r="K37" i="45" s="1"/>
  <c r="J37" i="22"/>
  <c r="J37" i="45" s="1"/>
  <c r="I37" i="22"/>
  <c r="I37" i="45" s="1"/>
  <c r="H37" i="22"/>
  <c r="H37" i="45" s="1"/>
  <c r="G37" i="22"/>
  <c r="G37" i="45" s="1"/>
  <c r="F37" i="22"/>
  <c r="F37" i="45" s="1"/>
  <c r="E37" i="22"/>
  <c r="E37" i="45" s="1"/>
  <c r="D37" i="22"/>
  <c r="D37" i="45" s="1"/>
  <c r="C37" i="22"/>
  <c r="C37" i="45" s="1"/>
  <c r="P36" i="22"/>
  <c r="O36" i="22"/>
  <c r="O36" i="45" s="1"/>
  <c r="N36" i="22"/>
  <c r="N36" i="45" s="1"/>
  <c r="M36" i="22"/>
  <c r="M36" i="45" s="1"/>
  <c r="L36" i="22"/>
  <c r="L36" i="45" s="1"/>
  <c r="K36" i="22"/>
  <c r="K36" i="45" s="1"/>
  <c r="J36" i="22"/>
  <c r="J36" i="45" s="1"/>
  <c r="I36" i="22"/>
  <c r="I36" i="45" s="1"/>
  <c r="H36" i="22"/>
  <c r="H36" i="45" s="1"/>
  <c r="G36" i="22"/>
  <c r="G36" i="45" s="1"/>
  <c r="F36" i="22"/>
  <c r="F36" i="45" s="1"/>
  <c r="E36" i="22"/>
  <c r="E36" i="45" s="1"/>
  <c r="D36" i="22"/>
  <c r="D36" i="45" s="1"/>
  <c r="C36" i="22"/>
  <c r="C36" i="45" s="1"/>
  <c r="P35" i="22"/>
  <c r="O35" i="22"/>
  <c r="O35" i="45" s="1"/>
  <c r="N35" i="22"/>
  <c r="N35" i="45" s="1"/>
  <c r="M35" i="22"/>
  <c r="M35" i="45" s="1"/>
  <c r="L35" i="22"/>
  <c r="L35" i="45" s="1"/>
  <c r="K35" i="22"/>
  <c r="K35" i="45" s="1"/>
  <c r="J35" i="22"/>
  <c r="J35" i="45" s="1"/>
  <c r="I35" i="22"/>
  <c r="I35" i="45" s="1"/>
  <c r="H35" i="22"/>
  <c r="H35" i="45" s="1"/>
  <c r="G35" i="22"/>
  <c r="G35" i="45" s="1"/>
  <c r="F35" i="22"/>
  <c r="F35" i="45" s="1"/>
  <c r="E35" i="22"/>
  <c r="E35" i="45" s="1"/>
  <c r="D35" i="22"/>
  <c r="D35" i="45" s="1"/>
  <c r="C35" i="22"/>
  <c r="C35" i="45" s="1"/>
  <c r="B40" i="22"/>
  <c r="B40" i="45" s="1"/>
  <c r="B39" i="22"/>
  <c r="B39" i="45" s="1"/>
  <c r="B38" i="22"/>
  <c r="B38" i="45" s="1"/>
  <c r="B37" i="22"/>
  <c r="B37" i="45" s="1"/>
  <c r="B36" i="22"/>
  <c r="B36" i="45" s="1"/>
  <c r="B35" i="22"/>
  <c r="B35" i="45" s="1"/>
  <c r="P33" i="22"/>
  <c r="O33" i="22"/>
  <c r="O33" i="45" s="1"/>
  <c r="N33" i="22"/>
  <c r="N33" i="45" s="1"/>
  <c r="M33" i="22"/>
  <c r="M33" i="45" s="1"/>
  <c r="L33" i="22"/>
  <c r="L33" i="45" s="1"/>
  <c r="K33" i="22"/>
  <c r="K33" i="45" s="1"/>
  <c r="J33" i="22"/>
  <c r="J33" i="45" s="1"/>
  <c r="I33" i="22"/>
  <c r="I33" i="45" s="1"/>
  <c r="H33" i="22"/>
  <c r="H33" i="45" s="1"/>
  <c r="G33" i="22"/>
  <c r="G33" i="45" s="1"/>
  <c r="F33" i="22"/>
  <c r="F33" i="45" s="1"/>
  <c r="E33" i="22"/>
  <c r="E33" i="45" s="1"/>
  <c r="D33" i="22"/>
  <c r="D33" i="45" s="1"/>
  <c r="C33" i="22"/>
  <c r="C33" i="45" s="1"/>
  <c r="P32" i="22"/>
  <c r="O32" i="22"/>
  <c r="O32" i="45" s="1"/>
  <c r="N32" i="22"/>
  <c r="N32" i="45" s="1"/>
  <c r="M32" i="22"/>
  <c r="M32" i="45" s="1"/>
  <c r="L32" i="22"/>
  <c r="L32" i="45" s="1"/>
  <c r="K32" i="22"/>
  <c r="K32" i="45" s="1"/>
  <c r="J32" i="22"/>
  <c r="J32" i="45" s="1"/>
  <c r="I32" i="22"/>
  <c r="I32" i="45" s="1"/>
  <c r="H32" i="22"/>
  <c r="H32" i="45" s="1"/>
  <c r="G32" i="22"/>
  <c r="G32" i="45" s="1"/>
  <c r="F32" i="22"/>
  <c r="F32" i="45" s="1"/>
  <c r="E32" i="22"/>
  <c r="E32" i="45" s="1"/>
  <c r="D32" i="22"/>
  <c r="D32" i="45" s="1"/>
  <c r="C32" i="22"/>
  <c r="C32" i="45" s="1"/>
  <c r="P31" i="22"/>
  <c r="O31" i="22"/>
  <c r="O31" i="45" s="1"/>
  <c r="N31" i="22"/>
  <c r="N31" i="45" s="1"/>
  <c r="M31" i="22"/>
  <c r="M31" i="45" s="1"/>
  <c r="L31" i="22"/>
  <c r="L31" i="45" s="1"/>
  <c r="K31" i="22"/>
  <c r="K31" i="45" s="1"/>
  <c r="J31" i="22"/>
  <c r="J31" i="45" s="1"/>
  <c r="I31" i="22"/>
  <c r="I31" i="45" s="1"/>
  <c r="H31" i="22"/>
  <c r="H31" i="45" s="1"/>
  <c r="G31" i="22"/>
  <c r="G31" i="45" s="1"/>
  <c r="F31" i="22"/>
  <c r="F31" i="45" s="1"/>
  <c r="E31" i="22"/>
  <c r="E31" i="45" s="1"/>
  <c r="D31" i="22"/>
  <c r="D31" i="45" s="1"/>
  <c r="C31" i="22"/>
  <c r="C31" i="45" s="1"/>
  <c r="P30" i="22"/>
  <c r="O30" i="22"/>
  <c r="O30" i="45" s="1"/>
  <c r="N30" i="22"/>
  <c r="N30" i="45" s="1"/>
  <c r="M30" i="22"/>
  <c r="M30" i="45" s="1"/>
  <c r="L30" i="22"/>
  <c r="L30" i="45" s="1"/>
  <c r="K30" i="22"/>
  <c r="K30" i="45" s="1"/>
  <c r="J30" i="22"/>
  <c r="J30" i="45" s="1"/>
  <c r="I30" i="22"/>
  <c r="I30" i="45" s="1"/>
  <c r="H30" i="22"/>
  <c r="H30" i="45" s="1"/>
  <c r="G30" i="22"/>
  <c r="G30" i="45" s="1"/>
  <c r="F30" i="22"/>
  <c r="F30" i="45" s="1"/>
  <c r="E30" i="22"/>
  <c r="E30" i="45" s="1"/>
  <c r="D30" i="22"/>
  <c r="D30" i="45" s="1"/>
  <c r="C30" i="22"/>
  <c r="C30" i="45" s="1"/>
  <c r="P29" i="22"/>
  <c r="O29" i="22"/>
  <c r="O29" i="45" s="1"/>
  <c r="N29" i="22"/>
  <c r="N29" i="45" s="1"/>
  <c r="M29" i="22"/>
  <c r="M29" i="45" s="1"/>
  <c r="L29" i="22"/>
  <c r="L29" i="45" s="1"/>
  <c r="K29" i="22"/>
  <c r="K29" i="45" s="1"/>
  <c r="J29" i="22"/>
  <c r="J29" i="45" s="1"/>
  <c r="I29" i="22"/>
  <c r="I29" i="45" s="1"/>
  <c r="H29" i="22"/>
  <c r="H29" i="45" s="1"/>
  <c r="G29" i="22"/>
  <c r="G29" i="45" s="1"/>
  <c r="F29" i="22"/>
  <c r="F29" i="45" s="1"/>
  <c r="E29" i="22"/>
  <c r="E29" i="45" s="1"/>
  <c r="D29" i="22"/>
  <c r="D29" i="45" s="1"/>
  <c r="C29" i="22"/>
  <c r="C29" i="45" s="1"/>
  <c r="P28" i="22"/>
  <c r="O28" i="22"/>
  <c r="O28" i="45" s="1"/>
  <c r="N28" i="22"/>
  <c r="N28" i="45" s="1"/>
  <c r="M28" i="22"/>
  <c r="M28" i="45" s="1"/>
  <c r="L28" i="22"/>
  <c r="L28" i="45" s="1"/>
  <c r="K28" i="22"/>
  <c r="K28" i="45" s="1"/>
  <c r="J28" i="22"/>
  <c r="J28" i="45" s="1"/>
  <c r="I28" i="22"/>
  <c r="I28" i="45" s="1"/>
  <c r="H28" i="22"/>
  <c r="H28" i="45" s="1"/>
  <c r="G28" i="22"/>
  <c r="G28" i="45" s="1"/>
  <c r="F28" i="22"/>
  <c r="F28" i="45" s="1"/>
  <c r="E28" i="22"/>
  <c r="E28" i="45" s="1"/>
  <c r="D28" i="22"/>
  <c r="D28" i="45" s="1"/>
  <c r="C28" i="22"/>
  <c r="C28" i="45" s="1"/>
  <c r="B33" i="22"/>
  <c r="B33" i="45" s="1"/>
  <c r="B32" i="22"/>
  <c r="B32" i="45" s="1"/>
  <c r="B31" i="22"/>
  <c r="B31" i="45" s="1"/>
  <c r="B30" i="22"/>
  <c r="B30" i="45" s="1"/>
  <c r="B29" i="22"/>
  <c r="B29" i="45" s="1"/>
  <c r="B28" i="22"/>
  <c r="B28" i="45" s="1"/>
  <c r="P26" i="22"/>
  <c r="O26" i="22"/>
  <c r="O26" i="45" s="1"/>
  <c r="N26" i="22"/>
  <c r="N26" i="45" s="1"/>
  <c r="M26" i="22"/>
  <c r="M26" i="45" s="1"/>
  <c r="L26" i="22"/>
  <c r="L26" i="45" s="1"/>
  <c r="K26" i="22"/>
  <c r="K26" i="45" s="1"/>
  <c r="J26" i="22"/>
  <c r="J26" i="45" s="1"/>
  <c r="I26" i="22"/>
  <c r="I26" i="45" s="1"/>
  <c r="H26" i="22"/>
  <c r="H26" i="45" s="1"/>
  <c r="G26" i="22"/>
  <c r="G26" i="45" s="1"/>
  <c r="F26" i="22"/>
  <c r="F26" i="45" s="1"/>
  <c r="E26" i="22"/>
  <c r="E26" i="45" s="1"/>
  <c r="D26" i="22"/>
  <c r="D26" i="45" s="1"/>
  <c r="C26" i="22"/>
  <c r="C26" i="45" s="1"/>
  <c r="P25" i="22"/>
  <c r="O25" i="22"/>
  <c r="O25" i="45" s="1"/>
  <c r="N25" i="22"/>
  <c r="N25" i="45" s="1"/>
  <c r="M25" i="22"/>
  <c r="M25" i="45" s="1"/>
  <c r="L25" i="22"/>
  <c r="L25" i="45" s="1"/>
  <c r="K25" i="22"/>
  <c r="K25" i="45" s="1"/>
  <c r="J25" i="22"/>
  <c r="J25" i="45" s="1"/>
  <c r="I25" i="22"/>
  <c r="I25" i="45" s="1"/>
  <c r="H25" i="22"/>
  <c r="H25" i="45" s="1"/>
  <c r="G25" i="22"/>
  <c r="G25" i="45" s="1"/>
  <c r="F25" i="22"/>
  <c r="F25" i="45" s="1"/>
  <c r="E25" i="22"/>
  <c r="E25" i="45" s="1"/>
  <c r="D25" i="22"/>
  <c r="D25" i="45" s="1"/>
  <c r="C25" i="22"/>
  <c r="C25" i="45" s="1"/>
  <c r="P24" i="22"/>
  <c r="O24" i="22"/>
  <c r="O24" i="45" s="1"/>
  <c r="N24" i="22"/>
  <c r="N24" i="45" s="1"/>
  <c r="M24" i="22"/>
  <c r="M24" i="45" s="1"/>
  <c r="L24" i="22"/>
  <c r="L24" i="45" s="1"/>
  <c r="K24" i="22"/>
  <c r="K24" i="45" s="1"/>
  <c r="J24" i="22"/>
  <c r="J24" i="45" s="1"/>
  <c r="I24" i="22"/>
  <c r="I24" i="45" s="1"/>
  <c r="H24" i="22"/>
  <c r="H24" i="45" s="1"/>
  <c r="G24" i="22"/>
  <c r="G24" i="45" s="1"/>
  <c r="F24" i="22"/>
  <c r="F24" i="45" s="1"/>
  <c r="E24" i="22"/>
  <c r="E24" i="45" s="1"/>
  <c r="D24" i="22"/>
  <c r="D24" i="45" s="1"/>
  <c r="C24" i="22"/>
  <c r="C24" i="45" s="1"/>
  <c r="P23" i="22"/>
  <c r="O23" i="22"/>
  <c r="O23" i="45" s="1"/>
  <c r="N23" i="22"/>
  <c r="N23" i="45" s="1"/>
  <c r="M23" i="22"/>
  <c r="M23" i="45" s="1"/>
  <c r="L23" i="22"/>
  <c r="L23" i="45" s="1"/>
  <c r="K23" i="22"/>
  <c r="K23" i="45" s="1"/>
  <c r="J23" i="22"/>
  <c r="J23" i="45" s="1"/>
  <c r="I23" i="22"/>
  <c r="I23" i="45" s="1"/>
  <c r="H23" i="22"/>
  <c r="H23" i="45" s="1"/>
  <c r="G23" i="22"/>
  <c r="G23" i="45" s="1"/>
  <c r="F23" i="22"/>
  <c r="F23" i="45" s="1"/>
  <c r="E23" i="22"/>
  <c r="E23" i="45" s="1"/>
  <c r="D23" i="22"/>
  <c r="D23" i="45" s="1"/>
  <c r="C23" i="22"/>
  <c r="C23" i="45" s="1"/>
  <c r="P22" i="22"/>
  <c r="O22" i="22"/>
  <c r="O22" i="45" s="1"/>
  <c r="N22" i="22"/>
  <c r="N22" i="45" s="1"/>
  <c r="M22" i="22"/>
  <c r="M22" i="45" s="1"/>
  <c r="L22" i="22"/>
  <c r="L22" i="45" s="1"/>
  <c r="K22" i="22"/>
  <c r="K22" i="45" s="1"/>
  <c r="J22" i="22"/>
  <c r="J22" i="45" s="1"/>
  <c r="I22" i="22"/>
  <c r="I22" i="45" s="1"/>
  <c r="H22" i="22"/>
  <c r="H22" i="45" s="1"/>
  <c r="G22" i="22"/>
  <c r="G22" i="45" s="1"/>
  <c r="F22" i="22"/>
  <c r="F22" i="45" s="1"/>
  <c r="E22" i="22"/>
  <c r="E22" i="45" s="1"/>
  <c r="D22" i="22"/>
  <c r="D22" i="45" s="1"/>
  <c r="C22" i="22"/>
  <c r="C22" i="45" s="1"/>
  <c r="P21" i="22"/>
  <c r="O21" i="22"/>
  <c r="O21" i="45" s="1"/>
  <c r="N21" i="22"/>
  <c r="N21" i="45" s="1"/>
  <c r="M21" i="22"/>
  <c r="M21" i="45" s="1"/>
  <c r="L21" i="22"/>
  <c r="L21" i="45" s="1"/>
  <c r="K21" i="22"/>
  <c r="K21" i="45" s="1"/>
  <c r="J21" i="22"/>
  <c r="J21" i="45" s="1"/>
  <c r="I21" i="22"/>
  <c r="I21" i="45" s="1"/>
  <c r="H21" i="22"/>
  <c r="H21" i="45" s="1"/>
  <c r="G21" i="22"/>
  <c r="G21" i="45" s="1"/>
  <c r="F21" i="22"/>
  <c r="F21" i="45" s="1"/>
  <c r="E21" i="22"/>
  <c r="E21" i="45" s="1"/>
  <c r="D21" i="22"/>
  <c r="D21" i="45" s="1"/>
  <c r="C21" i="22"/>
  <c r="C21" i="45" s="1"/>
  <c r="B26" i="22"/>
  <c r="B26" i="45" s="1"/>
  <c r="B25" i="22"/>
  <c r="B25" i="45" s="1"/>
  <c r="B24" i="22"/>
  <c r="B24" i="45" s="1"/>
  <c r="B23" i="22"/>
  <c r="B23" i="45" s="1"/>
  <c r="B22" i="22"/>
  <c r="B22" i="45" s="1"/>
  <c r="B21" i="22"/>
  <c r="B21" i="45" s="1"/>
  <c r="P19" i="22"/>
  <c r="O19" i="22"/>
  <c r="O19" i="45" s="1"/>
  <c r="N19" i="22"/>
  <c r="N19" i="45" s="1"/>
  <c r="M19" i="22"/>
  <c r="M19" i="45" s="1"/>
  <c r="L19" i="22"/>
  <c r="L19" i="45" s="1"/>
  <c r="K19" i="22"/>
  <c r="K19" i="45" s="1"/>
  <c r="J19" i="22"/>
  <c r="J19" i="45" s="1"/>
  <c r="I19" i="22"/>
  <c r="I19" i="45" s="1"/>
  <c r="H19" i="22"/>
  <c r="H19" i="45" s="1"/>
  <c r="G19" i="22"/>
  <c r="G19" i="45" s="1"/>
  <c r="F19" i="22"/>
  <c r="F19" i="45" s="1"/>
  <c r="E19" i="22"/>
  <c r="E19" i="45" s="1"/>
  <c r="D19" i="22"/>
  <c r="D19" i="45" s="1"/>
  <c r="C19" i="22"/>
  <c r="C19" i="45" s="1"/>
  <c r="P18" i="22"/>
  <c r="O18" i="22"/>
  <c r="O18" i="45" s="1"/>
  <c r="N18" i="22"/>
  <c r="N18" i="45" s="1"/>
  <c r="M18" i="22"/>
  <c r="M18" i="45" s="1"/>
  <c r="L18" i="22"/>
  <c r="L18" i="45" s="1"/>
  <c r="K18" i="22"/>
  <c r="K18" i="45" s="1"/>
  <c r="J18" i="22"/>
  <c r="J18" i="45" s="1"/>
  <c r="I18" i="22"/>
  <c r="I18" i="45" s="1"/>
  <c r="H18" i="22"/>
  <c r="H18" i="45" s="1"/>
  <c r="G18" i="22"/>
  <c r="G18" i="45" s="1"/>
  <c r="F18" i="22"/>
  <c r="F18" i="45" s="1"/>
  <c r="E18" i="22"/>
  <c r="E18" i="45" s="1"/>
  <c r="D18" i="22"/>
  <c r="D18" i="45" s="1"/>
  <c r="C18" i="22"/>
  <c r="C18" i="45" s="1"/>
  <c r="P17" i="22"/>
  <c r="O17" i="22"/>
  <c r="O17" i="45" s="1"/>
  <c r="N17" i="22"/>
  <c r="N17" i="45" s="1"/>
  <c r="M17" i="22"/>
  <c r="M17" i="45" s="1"/>
  <c r="L17" i="22"/>
  <c r="L17" i="45" s="1"/>
  <c r="K17" i="22"/>
  <c r="K17" i="45" s="1"/>
  <c r="J17" i="22"/>
  <c r="J17" i="45" s="1"/>
  <c r="I17" i="22"/>
  <c r="I17" i="45" s="1"/>
  <c r="H17" i="22"/>
  <c r="H17" i="45" s="1"/>
  <c r="G17" i="22"/>
  <c r="G17" i="45" s="1"/>
  <c r="F17" i="22"/>
  <c r="F17" i="45" s="1"/>
  <c r="E17" i="22"/>
  <c r="E17" i="45" s="1"/>
  <c r="D17" i="22"/>
  <c r="D17" i="45" s="1"/>
  <c r="C17" i="22"/>
  <c r="C17" i="45" s="1"/>
  <c r="P16" i="22"/>
  <c r="O16" i="22"/>
  <c r="O16" i="45" s="1"/>
  <c r="N16" i="22"/>
  <c r="N16" i="45" s="1"/>
  <c r="M16" i="22"/>
  <c r="M16" i="45" s="1"/>
  <c r="L16" i="22"/>
  <c r="L16" i="45" s="1"/>
  <c r="K16" i="22"/>
  <c r="K16" i="45" s="1"/>
  <c r="J16" i="22"/>
  <c r="J16" i="45" s="1"/>
  <c r="I16" i="22"/>
  <c r="I16" i="45" s="1"/>
  <c r="H16" i="22"/>
  <c r="H16" i="45" s="1"/>
  <c r="G16" i="22"/>
  <c r="G16" i="45" s="1"/>
  <c r="F16" i="22"/>
  <c r="F16" i="45" s="1"/>
  <c r="E16" i="22"/>
  <c r="E16" i="45" s="1"/>
  <c r="D16" i="22"/>
  <c r="D16" i="45" s="1"/>
  <c r="C16" i="22"/>
  <c r="C16" i="45" s="1"/>
  <c r="P15" i="22"/>
  <c r="O15" i="22"/>
  <c r="O15" i="45" s="1"/>
  <c r="N15" i="22"/>
  <c r="N15" i="45" s="1"/>
  <c r="M15" i="22"/>
  <c r="M15" i="45" s="1"/>
  <c r="L15" i="22"/>
  <c r="L15" i="45" s="1"/>
  <c r="K15" i="22"/>
  <c r="K15" i="45" s="1"/>
  <c r="J15" i="22"/>
  <c r="J15" i="45" s="1"/>
  <c r="I15" i="22"/>
  <c r="I15" i="45" s="1"/>
  <c r="H15" i="22"/>
  <c r="H15" i="45" s="1"/>
  <c r="G15" i="22"/>
  <c r="G15" i="45" s="1"/>
  <c r="F15" i="22"/>
  <c r="F15" i="45" s="1"/>
  <c r="E15" i="22"/>
  <c r="E15" i="45" s="1"/>
  <c r="D15" i="22"/>
  <c r="D15" i="45" s="1"/>
  <c r="C15" i="22"/>
  <c r="C15" i="45" s="1"/>
  <c r="P14" i="22"/>
  <c r="O14" i="22"/>
  <c r="O14" i="45" s="1"/>
  <c r="N14" i="22"/>
  <c r="N14" i="45" s="1"/>
  <c r="M14" i="22"/>
  <c r="M14" i="45" s="1"/>
  <c r="L14" i="22"/>
  <c r="L14" i="45" s="1"/>
  <c r="K14" i="22"/>
  <c r="K14" i="45" s="1"/>
  <c r="J14" i="22"/>
  <c r="J14" i="45" s="1"/>
  <c r="I14" i="22"/>
  <c r="I14" i="45" s="1"/>
  <c r="H14" i="22"/>
  <c r="H14" i="45" s="1"/>
  <c r="G14" i="22"/>
  <c r="G14" i="45" s="1"/>
  <c r="F14" i="22"/>
  <c r="F14" i="45" s="1"/>
  <c r="E14" i="22"/>
  <c r="E14" i="45" s="1"/>
  <c r="D14" i="22"/>
  <c r="D14" i="45" s="1"/>
  <c r="C14" i="22"/>
  <c r="C14" i="45" s="1"/>
  <c r="B19" i="22"/>
  <c r="B19" i="45" s="1"/>
  <c r="B18" i="22"/>
  <c r="B18" i="45" s="1"/>
  <c r="B17" i="22"/>
  <c r="B17" i="45" s="1"/>
  <c r="B16" i="22"/>
  <c r="B16" i="45" s="1"/>
  <c r="B15" i="22"/>
  <c r="B15" i="45" s="1"/>
  <c r="B14" i="22"/>
  <c r="B14" i="45" s="1"/>
  <c r="P12" i="22"/>
  <c r="O12" i="22"/>
  <c r="O12" i="45" s="1"/>
  <c r="N12" i="22"/>
  <c r="N12" i="45" s="1"/>
  <c r="M12" i="22"/>
  <c r="M12" i="45" s="1"/>
  <c r="L12" i="22"/>
  <c r="L12" i="45" s="1"/>
  <c r="K12" i="22"/>
  <c r="K12" i="45" s="1"/>
  <c r="J12" i="22"/>
  <c r="J12" i="45" s="1"/>
  <c r="I12" i="22"/>
  <c r="I12" i="45" s="1"/>
  <c r="H12" i="22"/>
  <c r="H12" i="45" s="1"/>
  <c r="G12" i="22"/>
  <c r="G12" i="45" s="1"/>
  <c r="F12" i="22"/>
  <c r="F12" i="45" s="1"/>
  <c r="E12" i="22"/>
  <c r="E12" i="45" s="1"/>
  <c r="D12" i="22"/>
  <c r="D12" i="45" s="1"/>
  <c r="C12" i="22"/>
  <c r="C12" i="45" s="1"/>
  <c r="P11" i="22"/>
  <c r="O11" i="22"/>
  <c r="O11" i="45" s="1"/>
  <c r="N11" i="22"/>
  <c r="N11" i="45" s="1"/>
  <c r="M11" i="22"/>
  <c r="M11" i="45" s="1"/>
  <c r="L11" i="22"/>
  <c r="L11" i="45" s="1"/>
  <c r="K11" i="22"/>
  <c r="K11" i="45" s="1"/>
  <c r="J11" i="22"/>
  <c r="J11" i="45" s="1"/>
  <c r="I11" i="22"/>
  <c r="I11" i="45" s="1"/>
  <c r="H11" i="22"/>
  <c r="H11" i="45" s="1"/>
  <c r="G11" i="22"/>
  <c r="G11" i="45" s="1"/>
  <c r="F11" i="22"/>
  <c r="F11" i="45" s="1"/>
  <c r="E11" i="22"/>
  <c r="E11" i="45" s="1"/>
  <c r="D11" i="22"/>
  <c r="D11" i="45" s="1"/>
  <c r="C11" i="22"/>
  <c r="C11" i="45" s="1"/>
  <c r="P10" i="22"/>
  <c r="O10" i="22"/>
  <c r="O10" i="45" s="1"/>
  <c r="N10" i="22"/>
  <c r="N10" i="45" s="1"/>
  <c r="M10" i="22"/>
  <c r="M10" i="45" s="1"/>
  <c r="L10" i="22"/>
  <c r="L10" i="45" s="1"/>
  <c r="K10" i="22"/>
  <c r="K10" i="45" s="1"/>
  <c r="J10" i="22"/>
  <c r="J10" i="45" s="1"/>
  <c r="I10" i="22"/>
  <c r="I10" i="45" s="1"/>
  <c r="H10" i="22"/>
  <c r="H10" i="45" s="1"/>
  <c r="G10" i="22"/>
  <c r="G10" i="45" s="1"/>
  <c r="F10" i="22"/>
  <c r="F10" i="45" s="1"/>
  <c r="E10" i="22"/>
  <c r="E10" i="45" s="1"/>
  <c r="D10" i="22"/>
  <c r="D10" i="45" s="1"/>
  <c r="C10" i="22"/>
  <c r="C10" i="45" s="1"/>
  <c r="P9" i="22"/>
  <c r="O9" i="22"/>
  <c r="O9" i="45" s="1"/>
  <c r="N9" i="22"/>
  <c r="N9" i="45" s="1"/>
  <c r="M9" i="22"/>
  <c r="M9" i="45" s="1"/>
  <c r="L9" i="22"/>
  <c r="L9" i="45" s="1"/>
  <c r="K9" i="22"/>
  <c r="K9" i="45" s="1"/>
  <c r="J9" i="22"/>
  <c r="J9" i="45" s="1"/>
  <c r="I9" i="22"/>
  <c r="I9" i="45" s="1"/>
  <c r="H9" i="22"/>
  <c r="H9" i="45" s="1"/>
  <c r="G9" i="22"/>
  <c r="G9" i="45" s="1"/>
  <c r="F9" i="22"/>
  <c r="F9" i="45" s="1"/>
  <c r="E9" i="22"/>
  <c r="E9" i="45" s="1"/>
  <c r="D9" i="22"/>
  <c r="D9" i="45" s="1"/>
  <c r="C9" i="22"/>
  <c r="C9" i="45" s="1"/>
  <c r="P8" i="22"/>
  <c r="O8" i="22"/>
  <c r="O8" i="45" s="1"/>
  <c r="N8" i="22"/>
  <c r="N8" i="45" s="1"/>
  <c r="M8" i="22"/>
  <c r="M8" i="45" s="1"/>
  <c r="L8" i="22"/>
  <c r="L8" i="45" s="1"/>
  <c r="K8" i="22"/>
  <c r="K8" i="45" s="1"/>
  <c r="J8" i="22"/>
  <c r="J8" i="45" s="1"/>
  <c r="I8" i="22"/>
  <c r="I8" i="45" s="1"/>
  <c r="H8" i="22"/>
  <c r="H8" i="45" s="1"/>
  <c r="G8" i="22"/>
  <c r="G8" i="45" s="1"/>
  <c r="F8" i="22"/>
  <c r="F8" i="45" s="1"/>
  <c r="E8" i="22"/>
  <c r="E8" i="45" s="1"/>
  <c r="D8" i="22"/>
  <c r="D8" i="45" s="1"/>
  <c r="C8" i="22"/>
  <c r="C8" i="45" s="1"/>
  <c r="P7" i="22"/>
  <c r="O7" i="22"/>
  <c r="O7" i="45" s="1"/>
  <c r="N7" i="22"/>
  <c r="N7" i="45" s="1"/>
  <c r="M7" i="22"/>
  <c r="M7" i="45" s="1"/>
  <c r="L7" i="22"/>
  <c r="L7" i="45" s="1"/>
  <c r="K7" i="22"/>
  <c r="K7" i="45" s="1"/>
  <c r="J7" i="22"/>
  <c r="J7" i="45" s="1"/>
  <c r="I7" i="22"/>
  <c r="I7" i="45" s="1"/>
  <c r="H7" i="22"/>
  <c r="H7" i="45" s="1"/>
  <c r="G7" i="22"/>
  <c r="G7" i="45" s="1"/>
  <c r="F7" i="22"/>
  <c r="F7" i="45" s="1"/>
  <c r="E7" i="22"/>
  <c r="E7" i="45" s="1"/>
  <c r="D7" i="22"/>
  <c r="D7" i="45" s="1"/>
  <c r="C7" i="22"/>
  <c r="C7" i="45" s="1"/>
  <c r="B12" i="22"/>
  <c r="B12" i="45" s="1"/>
  <c r="B11" i="22"/>
  <c r="B11" i="45" s="1"/>
  <c r="B10" i="22"/>
  <c r="B10" i="45" s="1"/>
  <c r="B9" i="22"/>
  <c r="B9" i="45" s="1"/>
  <c r="B8" i="22"/>
  <c r="B8" i="45" s="1"/>
  <c r="B7" i="22"/>
  <c r="B7" i="45" s="1"/>
  <c r="P40" i="8"/>
  <c r="O40" i="8"/>
  <c r="O40" i="44" s="1"/>
  <c r="N40" i="8"/>
  <c r="N40" i="44" s="1"/>
  <c r="M40" i="8"/>
  <c r="M40" i="44" s="1"/>
  <c r="L40" i="8"/>
  <c r="L40" i="44" s="1"/>
  <c r="K40" i="8"/>
  <c r="K40" i="44" s="1"/>
  <c r="J40" i="8"/>
  <c r="J40" i="44" s="1"/>
  <c r="I40" i="8"/>
  <c r="I40" i="44" s="1"/>
  <c r="H40" i="8"/>
  <c r="H40" i="44" s="1"/>
  <c r="G40" i="8"/>
  <c r="G40" i="44" s="1"/>
  <c r="F40" i="8"/>
  <c r="F40" i="44" s="1"/>
  <c r="E40" i="8"/>
  <c r="E40" i="44" s="1"/>
  <c r="D40" i="8"/>
  <c r="D40" i="44" s="1"/>
  <c r="C40" i="8"/>
  <c r="C40" i="44" s="1"/>
  <c r="P39" i="8"/>
  <c r="O39" i="8"/>
  <c r="O39" i="44" s="1"/>
  <c r="N39" i="8"/>
  <c r="N39" i="44" s="1"/>
  <c r="M39" i="8"/>
  <c r="M39" i="44" s="1"/>
  <c r="L39" i="8"/>
  <c r="L39" i="44" s="1"/>
  <c r="K39" i="8"/>
  <c r="K39" i="44" s="1"/>
  <c r="J39" i="8"/>
  <c r="J39" i="44" s="1"/>
  <c r="I39" i="8"/>
  <c r="I39" i="44" s="1"/>
  <c r="H39" i="8"/>
  <c r="H39" i="44" s="1"/>
  <c r="G39" i="8"/>
  <c r="G39" i="44" s="1"/>
  <c r="F39" i="8"/>
  <c r="F39" i="44" s="1"/>
  <c r="E39" i="8"/>
  <c r="E39" i="44" s="1"/>
  <c r="D39" i="8"/>
  <c r="D39" i="44" s="1"/>
  <c r="C39" i="8"/>
  <c r="C39" i="44" s="1"/>
  <c r="P38" i="8"/>
  <c r="O38" i="8"/>
  <c r="O38" i="44" s="1"/>
  <c r="N38" i="8"/>
  <c r="N38" i="44" s="1"/>
  <c r="M38" i="8"/>
  <c r="M38" i="44" s="1"/>
  <c r="L38" i="8"/>
  <c r="L38" i="44" s="1"/>
  <c r="K38" i="8"/>
  <c r="K38" i="44" s="1"/>
  <c r="J38" i="8"/>
  <c r="J38" i="44" s="1"/>
  <c r="I38" i="8"/>
  <c r="I38" i="44" s="1"/>
  <c r="H38" i="8"/>
  <c r="H38" i="44" s="1"/>
  <c r="G38" i="8"/>
  <c r="G38" i="44" s="1"/>
  <c r="F38" i="8"/>
  <c r="F38" i="44" s="1"/>
  <c r="E38" i="8"/>
  <c r="E38" i="44" s="1"/>
  <c r="D38" i="8"/>
  <c r="D38" i="44" s="1"/>
  <c r="C38" i="8"/>
  <c r="C38" i="44" s="1"/>
  <c r="P37" i="8"/>
  <c r="O37" i="8"/>
  <c r="O37" i="44" s="1"/>
  <c r="N37" i="8"/>
  <c r="N37" i="44" s="1"/>
  <c r="M37" i="8"/>
  <c r="M37" i="44" s="1"/>
  <c r="L37" i="8"/>
  <c r="L37" i="44" s="1"/>
  <c r="K37" i="8"/>
  <c r="K37" i="44" s="1"/>
  <c r="J37" i="8"/>
  <c r="J37" i="44" s="1"/>
  <c r="I37" i="8"/>
  <c r="I37" i="44" s="1"/>
  <c r="H37" i="8"/>
  <c r="H37" i="44" s="1"/>
  <c r="G37" i="8"/>
  <c r="G37" i="44" s="1"/>
  <c r="F37" i="8"/>
  <c r="F37" i="44" s="1"/>
  <c r="E37" i="8"/>
  <c r="E37" i="44" s="1"/>
  <c r="D37" i="8"/>
  <c r="D37" i="44" s="1"/>
  <c r="C37" i="8"/>
  <c r="C37" i="44" s="1"/>
  <c r="P36" i="8"/>
  <c r="O36" i="8"/>
  <c r="O36" i="44" s="1"/>
  <c r="N36" i="8"/>
  <c r="N36" i="44" s="1"/>
  <c r="M36" i="8"/>
  <c r="M36" i="44" s="1"/>
  <c r="L36" i="8"/>
  <c r="L36" i="44" s="1"/>
  <c r="K36" i="8"/>
  <c r="K36" i="44" s="1"/>
  <c r="J36" i="8"/>
  <c r="J36" i="44" s="1"/>
  <c r="I36" i="8"/>
  <c r="I36" i="44" s="1"/>
  <c r="H36" i="8"/>
  <c r="H36" i="44" s="1"/>
  <c r="G36" i="8"/>
  <c r="G36" i="44" s="1"/>
  <c r="F36" i="8"/>
  <c r="F36" i="44" s="1"/>
  <c r="E36" i="8"/>
  <c r="E36" i="44" s="1"/>
  <c r="D36" i="8"/>
  <c r="D36" i="44" s="1"/>
  <c r="C36" i="8"/>
  <c r="C36" i="44" s="1"/>
  <c r="P35" i="8"/>
  <c r="O35" i="8"/>
  <c r="O35" i="44" s="1"/>
  <c r="N35" i="8"/>
  <c r="N35" i="44" s="1"/>
  <c r="M35" i="8"/>
  <c r="M35" i="44" s="1"/>
  <c r="L35" i="8"/>
  <c r="L35" i="44" s="1"/>
  <c r="K35" i="8"/>
  <c r="K35" i="44" s="1"/>
  <c r="J35" i="8"/>
  <c r="J35" i="44" s="1"/>
  <c r="I35" i="8"/>
  <c r="I35" i="44" s="1"/>
  <c r="H35" i="8"/>
  <c r="H35" i="44" s="1"/>
  <c r="G35" i="8"/>
  <c r="G35" i="44" s="1"/>
  <c r="F35" i="8"/>
  <c r="F35" i="44" s="1"/>
  <c r="E35" i="8"/>
  <c r="E35" i="44" s="1"/>
  <c r="D35" i="8"/>
  <c r="D35" i="44" s="1"/>
  <c r="C35" i="8"/>
  <c r="C35" i="44" s="1"/>
  <c r="B40" i="8"/>
  <c r="B40" i="44" s="1"/>
  <c r="B39" i="8"/>
  <c r="B39" i="44" s="1"/>
  <c r="B38" i="8"/>
  <c r="B38" i="44" s="1"/>
  <c r="B37" i="8"/>
  <c r="B37" i="44" s="1"/>
  <c r="B36" i="8"/>
  <c r="B36" i="44" s="1"/>
  <c r="B35" i="8"/>
  <c r="B35" i="44" s="1"/>
  <c r="P33" i="8"/>
  <c r="O33" i="8"/>
  <c r="O33" i="44" s="1"/>
  <c r="N33" i="8"/>
  <c r="N33" i="44" s="1"/>
  <c r="M33" i="8"/>
  <c r="M33" i="44" s="1"/>
  <c r="L33" i="8"/>
  <c r="L33" i="44" s="1"/>
  <c r="K33" i="8"/>
  <c r="K33" i="44" s="1"/>
  <c r="J33" i="8"/>
  <c r="J33" i="44" s="1"/>
  <c r="I33" i="8"/>
  <c r="I33" i="44" s="1"/>
  <c r="H33" i="8"/>
  <c r="H33" i="44" s="1"/>
  <c r="G33" i="8"/>
  <c r="G33" i="44" s="1"/>
  <c r="F33" i="8"/>
  <c r="F33" i="44" s="1"/>
  <c r="E33" i="8"/>
  <c r="E33" i="44" s="1"/>
  <c r="D33" i="8"/>
  <c r="D33" i="44" s="1"/>
  <c r="C33" i="8"/>
  <c r="C33" i="44" s="1"/>
  <c r="P32" i="8"/>
  <c r="O32" i="8"/>
  <c r="O32" i="44" s="1"/>
  <c r="N32" i="8"/>
  <c r="N32" i="44" s="1"/>
  <c r="M32" i="8"/>
  <c r="M32" i="44" s="1"/>
  <c r="L32" i="8"/>
  <c r="L32" i="44" s="1"/>
  <c r="K32" i="8"/>
  <c r="K32" i="44" s="1"/>
  <c r="J32" i="8"/>
  <c r="J32" i="44" s="1"/>
  <c r="I32" i="8"/>
  <c r="I32" i="44" s="1"/>
  <c r="H32" i="8"/>
  <c r="H32" i="44" s="1"/>
  <c r="G32" i="8"/>
  <c r="G32" i="44" s="1"/>
  <c r="F32" i="8"/>
  <c r="F32" i="44" s="1"/>
  <c r="E32" i="8"/>
  <c r="E32" i="44" s="1"/>
  <c r="D32" i="8"/>
  <c r="D32" i="44" s="1"/>
  <c r="C32" i="8"/>
  <c r="C32" i="44" s="1"/>
  <c r="P31" i="8"/>
  <c r="O31" i="8"/>
  <c r="O31" i="44" s="1"/>
  <c r="N31" i="8"/>
  <c r="N31" i="44" s="1"/>
  <c r="M31" i="8"/>
  <c r="M31" i="44" s="1"/>
  <c r="L31" i="8"/>
  <c r="L31" i="44" s="1"/>
  <c r="K31" i="8"/>
  <c r="K31" i="44" s="1"/>
  <c r="J31" i="8"/>
  <c r="J31" i="44" s="1"/>
  <c r="I31" i="8"/>
  <c r="I31" i="44" s="1"/>
  <c r="H31" i="8"/>
  <c r="H31" i="44" s="1"/>
  <c r="G31" i="8"/>
  <c r="G31" i="44" s="1"/>
  <c r="F31" i="8"/>
  <c r="F31" i="44" s="1"/>
  <c r="E31" i="8"/>
  <c r="E31" i="44" s="1"/>
  <c r="D31" i="8"/>
  <c r="D31" i="44" s="1"/>
  <c r="C31" i="8"/>
  <c r="C31" i="44" s="1"/>
  <c r="P30" i="8"/>
  <c r="O30" i="8"/>
  <c r="O30" i="44" s="1"/>
  <c r="N30" i="8"/>
  <c r="N30" i="44" s="1"/>
  <c r="M30" i="8"/>
  <c r="M30" i="44" s="1"/>
  <c r="L30" i="8"/>
  <c r="L30" i="44" s="1"/>
  <c r="K30" i="8"/>
  <c r="K30" i="44" s="1"/>
  <c r="J30" i="8"/>
  <c r="J30" i="44" s="1"/>
  <c r="I30" i="8"/>
  <c r="I30" i="44" s="1"/>
  <c r="H30" i="8"/>
  <c r="H30" i="44" s="1"/>
  <c r="G30" i="8"/>
  <c r="G30" i="44" s="1"/>
  <c r="F30" i="8"/>
  <c r="F30" i="44" s="1"/>
  <c r="E30" i="8"/>
  <c r="E30" i="44" s="1"/>
  <c r="D30" i="8"/>
  <c r="D30" i="44" s="1"/>
  <c r="C30" i="8"/>
  <c r="C30" i="44" s="1"/>
  <c r="P29" i="8"/>
  <c r="O29" i="8"/>
  <c r="O29" i="44" s="1"/>
  <c r="N29" i="8"/>
  <c r="N29" i="44" s="1"/>
  <c r="M29" i="8"/>
  <c r="M29" i="44" s="1"/>
  <c r="L29" i="8"/>
  <c r="L29" i="44" s="1"/>
  <c r="K29" i="8"/>
  <c r="K29" i="44" s="1"/>
  <c r="J29" i="8"/>
  <c r="J29" i="44" s="1"/>
  <c r="I29" i="8"/>
  <c r="I29" i="44" s="1"/>
  <c r="H29" i="8"/>
  <c r="H29" i="44" s="1"/>
  <c r="G29" i="8"/>
  <c r="G29" i="44" s="1"/>
  <c r="F29" i="8"/>
  <c r="F29" i="44" s="1"/>
  <c r="E29" i="8"/>
  <c r="E29" i="44" s="1"/>
  <c r="D29" i="8"/>
  <c r="D29" i="44" s="1"/>
  <c r="C29" i="8"/>
  <c r="C29" i="44" s="1"/>
  <c r="P28" i="8"/>
  <c r="O28" i="8"/>
  <c r="O28" i="44" s="1"/>
  <c r="N28" i="8"/>
  <c r="N28" i="44" s="1"/>
  <c r="M28" i="8"/>
  <c r="M28" i="44" s="1"/>
  <c r="L28" i="8"/>
  <c r="L28" i="44" s="1"/>
  <c r="K28" i="8"/>
  <c r="K28" i="44" s="1"/>
  <c r="J28" i="8"/>
  <c r="J28" i="44" s="1"/>
  <c r="I28" i="8"/>
  <c r="I28" i="44" s="1"/>
  <c r="H28" i="8"/>
  <c r="H28" i="44" s="1"/>
  <c r="G28" i="8"/>
  <c r="G28" i="44" s="1"/>
  <c r="F28" i="8"/>
  <c r="F28" i="44" s="1"/>
  <c r="E28" i="8"/>
  <c r="E28" i="44" s="1"/>
  <c r="D28" i="8"/>
  <c r="D28" i="44" s="1"/>
  <c r="C28" i="8"/>
  <c r="C28" i="44" s="1"/>
  <c r="B33" i="8"/>
  <c r="B33" i="44" s="1"/>
  <c r="B32" i="8"/>
  <c r="B32" i="44" s="1"/>
  <c r="B31" i="8"/>
  <c r="B31" i="44" s="1"/>
  <c r="B30" i="8"/>
  <c r="B30" i="44" s="1"/>
  <c r="B29" i="8"/>
  <c r="B29" i="44" s="1"/>
  <c r="B28" i="8"/>
  <c r="B28" i="44" s="1"/>
  <c r="P26" i="8"/>
  <c r="O26" i="8"/>
  <c r="O26" i="44" s="1"/>
  <c r="N26" i="8"/>
  <c r="N26" i="44" s="1"/>
  <c r="M26" i="8"/>
  <c r="M26" i="44" s="1"/>
  <c r="L26" i="8"/>
  <c r="L26" i="44" s="1"/>
  <c r="K26" i="8"/>
  <c r="K26" i="44" s="1"/>
  <c r="J26" i="8"/>
  <c r="J26" i="44" s="1"/>
  <c r="I26" i="8"/>
  <c r="I26" i="44" s="1"/>
  <c r="H26" i="8"/>
  <c r="H26" i="44" s="1"/>
  <c r="G26" i="8"/>
  <c r="G26" i="44" s="1"/>
  <c r="F26" i="8"/>
  <c r="F26" i="44" s="1"/>
  <c r="E26" i="8"/>
  <c r="E26" i="44" s="1"/>
  <c r="D26" i="8"/>
  <c r="D26" i="44" s="1"/>
  <c r="C26" i="8"/>
  <c r="C26" i="44" s="1"/>
  <c r="P25" i="8"/>
  <c r="O25" i="8"/>
  <c r="O25" i="44" s="1"/>
  <c r="N25" i="8"/>
  <c r="N25" i="44" s="1"/>
  <c r="M25" i="8"/>
  <c r="M25" i="44" s="1"/>
  <c r="L25" i="8"/>
  <c r="L25" i="44" s="1"/>
  <c r="K25" i="8"/>
  <c r="K25" i="44" s="1"/>
  <c r="J25" i="8"/>
  <c r="J25" i="44" s="1"/>
  <c r="I25" i="8"/>
  <c r="I25" i="44" s="1"/>
  <c r="H25" i="8"/>
  <c r="H25" i="44" s="1"/>
  <c r="G25" i="8"/>
  <c r="G25" i="44" s="1"/>
  <c r="F25" i="8"/>
  <c r="F25" i="44" s="1"/>
  <c r="E25" i="8"/>
  <c r="E25" i="44" s="1"/>
  <c r="D25" i="8"/>
  <c r="D25" i="44" s="1"/>
  <c r="C25" i="8"/>
  <c r="C25" i="44" s="1"/>
  <c r="P24" i="8"/>
  <c r="O24" i="8"/>
  <c r="O24" i="44" s="1"/>
  <c r="N24" i="8"/>
  <c r="N24" i="44" s="1"/>
  <c r="M24" i="8"/>
  <c r="M24" i="44" s="1"/>
  <c r="L24" i="8"/>
  <c r="L24" i="44" s="1"/>
  <c r="K24" i="8"/>
  <c r="K24" i="44" s="1"/>
  <c r="J24" i="8"/>
  <c r="J24" i="44" s="1"/>
  <c r="I24" i="8"/>
  <c r="I24" i="44" s="1"/>
  <c r="H24" i="8"/>
  <c r="H24" i="44" s="1"/>
  <c r="G24" i="8"/>
  <c r="G24" i="44" s="1"/>
  <c r="F24" i="8"/>
  <c r="F24" i="44" s="1"/>
  <c r="E24" i="8"/>
  <c r="E24" i="44" s="1"/>
  <c r="D24" i="8"/>
  <c r="D24" i="44" s="1"/>
  <c r="C24" i="8"/>
  <c r="C24" i="44" s="1"/>
  <c r="P23" i="8"/>
  <c r="O23" i="8"/>
  <c r="O23" i="44" s="1"/>
  <c r="N23" i="8"/>
  <c r="N23" i="44" s="1"/>
  <c r="M23" i="8"/>
  <c r="M23" i="44" s="1"/>
  <c r="L23" i="8"/>
  <c r="L23" i="44" s="1"/>
  <c r="K23" i="8"/>
  <c r="K23" i="44" s="1"/>
  <c r="J23" i="8"/>
  <c r="J23" i="44" s="1"/>
  <c r="I23" i="8"/>
  <c r="I23" i="44" s="1"/>
  <c r="H23" i="8"/>
  <c r="H23" i="44" s="1"/>
  <c r="G23" i="8"/>
  <c r="G23" i="44" s="1"/>
  <c r="F23" i="8"/>
  <c r="F23" i="44" s="1"/>
  <c r="E23" i="8"/>
  <c r="E23" i="44" s="1"/>
  <c r="D23" i="8"/>
  <c r="D23" i="44" s="1"/>
  <c r="C23" i="8"/>
  <c r="C23" i="44" s="1"/>
  <c r="P22" i="8"/>
  <c r="O22" i="8"/>
  <c r="O22" i="44" s="1"/>
  <c r="N22" i="8"/>
  <c r="N22" i="44" s="1"/>
  <c r="M22" i="8"/>
  <c r="M22" i="44" s="1"/>
  <c r="L22" i="8"/>
  <c r="L22" i="44" s="1"/>
  <c r="K22" i="8"/>
  <c r="K22" i="44" s="1"/>
  <c r="J22" i="8"/>
  <c r="J22" i="44" s="1"/>
  <c r="I22" i="8"/>
  <c r="I22" i="44" s="1"/>
  <c r="H22" i="8"/>
  <c r="H22" i="44" s="1"/>
  <c r="G22" i="8"/>
  <c r="G22" i="44" s="1"/>
  <c r="F22" i="8"/>
  <c r="F22" i="44" s="1"/>
  <c r="E22" i="8"/>
  <c r="E22" i="44" s="1"/>
  <c r="D22" i="8"/>
  <c r="D22" i="44" s="1"/>
  <c r="C22" i="8"/>
  <c r="C22" i="44" s="1"/>
  <c r="P21" i="8"/>
  <c r="O21" i="8"/>
  <c r="O21" i="44" s="1"/>
  <c r="N21" i="8"/>
  <c r="N21" i="44" s="1"/>
  <c r="M21" i="8"/>
  <c r="M21" i="44" s="1"/>
  <c r="L21" i="8"/>
  <c r="L21" i="44" s="1"/>
  <c r="K21" i="8"/>
  <c r="K21" i="44" s="1"/>
  <c r="J21" i="8"/>
  <c r="J21" i="44" s="1"/>
  <c r="I21" i="8"/>
  <c r="I21" i="44" s="1"/>
  <c r="H21" i="8"/>
  <c r="H21" i="44" s="1"/>
  <c r="G21" i="8"/>
  <c r="G21" i="44" s="1"/>
  <c r="F21" i="8"/>
  <c r="F21" i="44" s="1"/>
  <c r="E21" i="8"/>
  <c r="E21" i="44" s="1"/>
  <c r="D21" i="8"/>
  <c r="D21" i="44" s="1"/>
  <c r="C21" i="8"/>
  <c r="C21" i="44" s="1"/>
  <c r="B26" i="8"/>
  <c r="B26" i="44" s="1"/>
  <c r="B25" i="8"/>
  <c r="B25" i="44" s="1"/>
  <c r="B24" i="8"/>
  <c r="B24" i="44" s="1"/>
  <c r="B23" i="8"/>
  <c r="B23" i="44" s="1"/>
  <c r="B22" i="8"/>
  <c r="B22" i="44" s="1"/>
  <c r="B21" i="8"/>
  <c r="B21" i="44" s="1"/>
  <c r="P32" i="45" l="1"/>
  <c r="P28" i="45"/>
  <c r="P33" i="45"/>
  <c r="P9" i="45"/>
  <c r="P29" i="45"/>
  <c r="P26" i="44"/>
  <c r="P36" i="44"/>
  <c r="P15" i="45"/>
  <c r="P19" i="45"/>
  <c r="P21" i="45"/>
  <c r="P25" i="45"/>
  <c r="P35" i="45"/>
  <c r="P39" i="45"/>
  <c r="P7" i="45"/>
  <c r="P11" i="45"/>
  <c r="P22" i="44"/>
  <c r="P40" i="44"/>
  <c r="P10" i="45"/>
  <c r="P8" i="45"/>
  <c r="P12" i="45"/>
  <c r="P24" i="44"/>
  <c r="P21" i="44"/>
  <c r="P25" i="44"/>
  <c r="P23" i="44"/>
  <c r="P28" i="44"/>
  <c r="P30" i="44"/>
  <c r="P32" i="44"/>
  <c r="P29" i="44"/>
  <c r="P31" i="44"/>
  <c r="P33" i="44"/>
  <c r="P37" i="44"/>
  <c r="P35" i="44"/>
  <c r="P39" i="44"/>
  <c r="P38" i="44"/>
  <c r="P37" i="45"/>
  <c r="P38" i="45"/>
  <c r="P36" i="45"/>
  <c r="P40" i="45"/>
  <c r="P30" i="45"/>
  <c r="P31" i="45"/>
  <c r="P23" i="45"/>
  <c r="P24" i="45"/>
  <c r="P22" i="45"/>
  <c r="P26" i="45"/>
  <c r="P14" i="45"/>
  <c r="P16" i="45"/>
  <c r="P17" i="45"/>
  <c r="P18" i="45"/>
  <c r="P19" i="8"/>
  <c r="O19" i="8"/>
  <c r="O19" i="44" s="1"/>
  <c r="N19" i="8"/>
  <c r="N19" i="44" s="1"/>
  <c r="M19" i="8"/>
  <c r="M19" i="44" s="1"/>
  <c r="L19" i="8"/>
  <c r="L19" i="44" s="1"/>
  <c r="K19" i="8"/>
  <c r="K19" i="44" s="1"/>
  <c r="J19" i="8"/>
  <c r="J19" i="44" s="1"/>
  <c r="I19" i="8"/>
  <c r="I19" i="44" s="1"/>
  <c r="H19" i="8"/>
  <c r="H19" i="44" s="1"/>
  <c r="G19" i="8"/>
  <c r="G19" i="44" s="1"/>
  <c r="F19" i="8"/>
  <c r="F19" i="44" s="1"/>
  <c r="E19" i="8"/>
  <c r="E19" i="44" s="1"/>
  <c r="D19" i="8"/>
  <c r="D19" i="44" s="1"/>
  <c r="C19" i="8"/>
  <c r="C19" i="44" s="1"/>
  <c r="P18" i="8"/>
  <c r="O18" i="8"/>
  <c r="O18" i="44" s="1"/>
  <c r="N18" i="8"/>
  <c r="N18" i="44" s="1"/>
  <c r="M18" i="8"/>
  <c r="M18" i="44" s="1"/>
  <c r="L18" i="8"/>
  <c r="L18" i="44" s="1"/>
  <c r="K18" i="8"/>
  <c r="K18" i="44" s="1"/>
  <c r="J18" i="8"/>
  <c r="J18" i="44" s="1"/>
  <c r="I18" i="8"/>
  <c r="I18" i="44" s="1"/>
  <c r="H18" i="8"/>
  <c r="H18" i="44" s="1"/>
  <c r="G18" i="8"/>
  <c r="G18" i="44" s="1"/>
  <c r="F18" i="8"/>
  <c r="F18" i="44" s="1"/>
  <c r="E18" i="8"/>
  <c r="E18" i="44" s="1"/>
  <c r="D18" i="8"/>
  <c r="D18" i="44" s="1"/>
  <c r="C18" i="8"/>
  <c r="C18" i="44" s="1"/>
  <c r="P17" i="8"/>
  <c r="O17" i="8"/>
  <c r="O17" i="44" s="1"/>
  <c r="N17" i="8"/>
  <c r="N17" i="44" s="1"/>
  <c r="M17" i="8"/>
  <c r="M17" i="44" s="1"/>
  <c r="L17" i="8"/>
  <c r="L17" i="44" s="1"/>
  <c r="K17" i="8"/>
  <c r="K17" i="44" s="1"/>
  <c r="J17" i="8"/>
  <c r="J17" i="44" s="1"/>
  <c r="I17" i="8"/>
  <c r="I17" i="44" s="1"/>
  <c r="H17" i="8"/>
  <c r="H17" i="44" s="1"/>
  <c r="G17" i="8"/>
  <c r="G17" i="44" s="1"/>
  <c r="F17" i="8"/>
  <c r="F17" i="44" s="1"/>
  <c r="E17" i="8"/>
  <c r="E17" i="44" s="1"/>
  <c r="D17" i="8"/>
  <c r="D17" i="44" s="1"/>
  <c r="C17" i="8"/>
  <c r="C17" i="44" s="1"/>
  <c r="P16" i="8"/>
  <c r="O16" i="8"/>
  <c r="O16" i="44" s="1"/>
  <c r="N16" i="8"/>
  <c r="N16" i="44" s="1"/>
  <c r="M16" i="8"/>
  <c r="M16" i="44" s="1"/>
  <c r="L16" i="8"/>
  <c r="L16" i="44" s="1"/>
  <c r="K16" i="8"/>
  <c r="K16" i="44" s="1"/>
  <c r="J16" i="8"/>
  <c r="J16" i="44" s="1"/>
  <c r="I16" i="8"/>
  <c r="I16" i="44" s="1"/>
  <c r="H16" i="8"/>
  <c r="H16" i="44" s="1"/>
  <c r="G16" i="8"/>
  <c r="G16" i="44" s="1"/>
  <c r="F16" i="8"/>
  <c r="F16" i="44" s="1"/>
  <c r="E16" i="8"/>
  <c r="E16" i="44" s="1"/>
  <c r="D16" i="8"/>
  <c r="D16" i="44" s="1"/>
  <c r="C16" i="8"/>
  <c r="C16" i="44" s="1"/>
  <c r="P15" i="8"/>
  <c r="O15" i="8"/>
  <c r="O15" i="44" s="1"/>
  <c r="N15" i="8"/>
  <c r="N15" i="44" s="1"/>
  <c r="M15" i="8"/>
  <c r="M15" i="44" s="1"/>
  <c r="L15" i="8"/>
  <c r="L15" i="44" s="1"/>
  <c r="K15" i="8"/>
  <c r="K15" i="44" s="1"/>
  <c r="J15" i="8"/>
  <c r="J15" i="44" s="1"/>
  <c r="I15" i="8"/>
  <c r="I15" i="44" s="1"/>
  <c r="H15" i="8"/>
  <c r="H15" i="44" s="1"/>
  <c r="G15" i="8"/>
  <c r="G15" i="44" s="1"/>
  <c r="F15" i="8"/>
  <c r="F15" i="44" s="1"/>
  <c r="E15" i="8"/>
  <c r="E15" i="44" s="1"/>
  <c r="D15" i="8"/>
  <c r="D15" i="44" s="1"/>
  <c r="C15" i="8"/>
  <c r="C15" i="44" s="1"/>
  <c r="P14" i="8"/>
  <c r="O14" i="8"/>
  <c r="O14" i="44" s="1"/>
  <c r="N14" i="8"/>
  <c r="N14" i="44" s="1"/>
  <c r="M14" i="8"/>
  <c r="M14" i="44" s="1"/>
  <c r="L14" i="8"/>
  <c r="L14" i="44" s="1"/>
  <c r="K14" i="8"/>
  <c r="K14" i="44" s="1"/>
  <c r="J14" i="8"/>
  <c r="J14" i="44" s="1"/>
  <c r="I14" i="8"/>
  <c r="I14" i="44" s="1"/>
  <c r="H14" i="8"/>
  <c r="H14" i="44" s="1"/>
  <c r="G14" i="8"/>
  <c r="G14" i="44" s="1"/>
  <c r="F14" i="8"/>
  <c r="F14" i="44" s="1"/>
  <c r="E14" i="8"/>
  <c r="E14" i="44" s="1"/>
  <c r="D14" i="8"/>
  <c r="D14" i="44" s="1"/>
  <c r="C14" i="8"/>
  <c r="C14" i="44" s="1"/>
  <c r="B19" i="8"/>
  <c r="B19" i="44" s="1"/>
  <c r="B18" i="8"/>
  <c r="B18" i="44" s="1"/>
  <c r="B17" i="8"/>
  <c r="B17" i="44" s="1"/>
  <c r="B16" i="8"/>
  <c r="B16" i="44" s="1"/>
  <c r="B15" i="8"/>
  <c r="B15" i="44" s="1"/>
  <c r="B14" i="8"/>
  <c r="B14" i="44" s="1"/>
  <c r="P12" i="8"/>
  <c r="O12" i="8"/>
  <c r="O12" i="44" s="1"/>
  <c r="N12" i="8"/>
  <c r="N12" i="44" s="1"/>
  <c r="M12" i="8"/>
  <c r="M12" i="44" s="1"/>
  <c r="L12" i="8"/>
  <c r="L12" i="44" s="1"/>
  <c r="K12" i="8"/>
  <c r="K12" i="44" s="1"/>
  <c r="J12" i="8"/>
  <c r="J12" i="44" s="1"/>
  <c r="I12" i="8"/>
  <c r="I12" i="44" s="1"/>
  <c r="H12" i="8"/>
  <c r="H12" i="44" s="1"/>
  <c r="G12" i="8"/>
  <c r="G12" i="44" s="1"/>
  <c r="F12" i="8"/>
  <c r="F12" i="44" s="1"/>
  <c r="E12" i="8"/>
  <c r="E12" i="44" s="1"/>
  <c r="D12" i="8"/>
  <c r="D12" i="44" s="1"/>
  <c r="C12" i="8"/>
  <c r="C12" i="44" s="1"/>
  <c r="P11" i="8"/>
  <c r="O11" i="8"/>
  <c r="O11" i="44" s="1"/>
  <c r="N11" i="8"/>
  <c r="N11" i="44" s="1"/>
  <c r="M11" i="8"/>
  <c r="M11" i="44" s="1"/>
  <c r="L11" i="8"/>
  <c r="L11" i="44" s="1"/>
  <c r="K11" i="8"/>
  <c r="K11" i="44" s="1"/>
  <c r="J11" i="8"/>
  <c r="J11" i="44" s="1"/>
  <c r="I11" i="8"/>
  <c r="I11" i="44" s="1"/>
  <c r="H11" i="8"/>
  <c r="H11" i="44" s="1"/>
  <c r="G11" i="8"/>
  <c r="G11" i="44" s="1"/>
  <c r="F11" i="8"/>
  <c r="F11" i="44" s="1"/>
  <c r="E11" i="8"/>
  <c r="E11" i="44" s="1"/>
  <c r="D11" i="8"/>
  <c r="D11" i="44" s="1"/>
  <c r="C11" i="8"/>
  <c r="C11" i="44" s="1"/>
  <c r="P10" i="8"/>
  <c r="O10" i="8"/>
  <c r="O10" i="44" s="1"/>
  <c r="N10" i="8"/>
  <c r="N10" i="44" s="1"/>
  <c r="M10" i="8"/>
  <c r="M10" i="44" s="1"/>
  <c r="L10" i="8"/>
  <c r="L10" i="44" s="1"/>
  <c r="K10" i="8"/>
  <c r="K10" i="44" s="1"/>
  <c r="J10" i="8"/>
  <c r="J10" i="44" s="1"/>
  <c r="I10" i="8"/>
  <c r="I10" i="44" s="1"/>
  <c r="H10" i="8"/>
  <c r="H10" i="44" s="1"/>
  <c r="G10" i="8"/>
  <c r="G10" i="44" s="1"/>
  <c r="F10" i="8"/>
  <c r="F10" i="44" s="1"/>
  <c r="E10" i="8"/>
  <c r="E10" i="44" s="1"/>
  <c r="D10" i="8"/>
  <c r="D10" i="44" s="1"/>
  <c r="C10" i="8"/>
  <c r="C10" i="44" s="1"/>
  <c r="P9" i="8"/>
  <c r="O9" i="8"/>
  <c r="O9" i="44" s="1"/>
  <c r="N9" i="8"/>
  <c r="N9" i="44" s="1"/>
  <c r="M9" i="8"/>
  <c r="M9" i="44" s="1"/>
  <c r="L9" i="8"/>
  <c r="L9" i="44" s="1"/>
  <c r="K9" i="8"/>
  <c r="K9" i="44" s="1"/>
  <c r="J9" i="8"/>
  <c r="J9" i="44" s="1"/>
  <c r="I9" i="8"/>
  <c r="I9" i="44" s="1"/>
  <c r="H9" i="8"/>
  <c r="H9" i="44" s="1"/>
  <c r="G9" i="8"/>
  <c r="G9" i="44" s="1"/>
  <c r="F9" i="8"/>
  <c r="F9" i="44" s="1"/>
  <c r="E9" i="8"/>
  <c r="E9" i="44" s="1"/>
  <c r="D9" i="8"/>
  <c r="D9" i="44" s="1"/>
  <c r="C9" i="8"/>
  <c r="C9" i="44" s="1"/>
  <c r="P8" i="8"/>
  <c r="O8" i="8"/>
  <c r="O8" i="44" s="1"/>
  <c r="N8" i="8"/>
  <c r="N8" i="44" s="1"/>
  <c r="M8" i="8"/>
  <c r="M8" i="44" s="1"/>
  <c r="L8" i="8"/>
  <c r="L8" i="44" s="1"/>
  <c r="K8" i="8"/>
  <c r="K8" i="44" s="1"/>
  <c r="J8" i="8"/>
  <c r="J8" i="44" s="1"/>
  <c r="I8" i="8"/>
  <c r="I8" i="44" s="1"/>
  <c r="H8" i="8"/>
  <c r="H8" i="44" s="1"/>
  <c r="G8" i="8"/>
  <c r="G8" i="44" s="1"/>
  <c r="F8" i="8"/>
  <c r="F8" i="44" s="1"/>
  <c r="E8" i="8"/>
  <c r="E8" i="44" s="1"/>
  <c r="D8" i="8"/>
  <c r="D8" i="44" s="1"/>
  <c r="C8" i="8"/>
  <c r="C8" i="44" s="1"/>
  <c r="P7" i="8"/>
  <c r="O7" i="8"/>
  <c r="O7" i="44" s="1"/>
  <c r="N7" i="8"/>
  <c r="N7" i="44" s="1"/>
  <c r="M7" i="8"/>
  <c r="M7" i="44" s="1"/>
  <c r="L7" i="8"/>
  <c r="L7" i="44" s="1"/>
  <c r="K7" i="8"/>
  <c r="K7" i="44" s="1"/>
  <c r="J7" i="8"/>
  <c r="J7" i="44" s="1"/>
  <c r="I7" i="8"/>
  <c r="I7" i="44" s="1"/>
  <c r="H7" i="8"/>
  <c r="H7" i="44" s="1"/>
  <c r="G7" i="8"/>
  <c r="G7" i="44" s="1"/>
  <c r="F7" i="8"/>
  <c r="F7" i="44" s="1"/>
  <c r="E7" i="8"/>
  <c r="E7" i="44" s="1"/>
  <c r="D7" i="8"/>
  <c r="D7" i="44" s="1"/>
  <c r="C7" i="8"/>
  <c r="C7" i="44" s="1"/>
  <c r="B12" i="8"/>
  <c r="B12" i="44" s="1"/>
  <c r="B11" i="8"/>
  <c r="B11" i="44" s="1"/>
  <c r="B10" i="8"/>
  <c r="B10" i="44" s="1"/>
  <c r="B9" i="8"/>
  <c r="B9" i="44" s="1"/>
  <c r="B8" i="8"/>
  <c r="B8" i="44" s="1"/>
  <c r="B7" i="8"/>
  <c r="B7" i="44" s="1"/>
  <c r="P16" i="44" l="1"/>
  <c r="P7" i="44"/>
  <c r="P11" i="44"/>
  <c r="P8" i="44"/>
  <c r="P12" i="44"/>
  <c r="P9" i="44"/>
  <c r="P10" i="44"/>
  <c r="P14" i="44"/>
  <c r="P18" i="44"/>
  <c r="P15" i="44"/>
  <c r="P17" i="44"/>
  <c r="P19" i="44"/>
  <c r="A1" i="43"/>
  <c r="DJ1" i="1"/>
  <c r="CT1" i="1"/>
  <c r="CD1" i="1"/>
  <c r="BN1" i="1"/>
  <c r="AX1" i="1"/>
  <c r="AH1" i="1"/>
  <c r="R1" i="1"/>
  <c r="A1" i="45"/>
  <c r="A4" i="45"/>
  <c r="A1" i="22"/>
  <c r="A34" i="45" l="1"/>
  <c r="A27" i="45"/>
  <c r="A20" i="45"/>
  <c r="A13" i="45"/>
  <c r="A6" i="45"/>
  <c r="A34" i="44" l="1"/>
  <c r="A27" i="44"/>
  <c r="A20" i="44"/>
  <c r="A13" i="44"/>
  <c r="A6" i="44"/>
  <c r="A34" i="22" l="1"/>
  <c r="A27" i="22"/>
  <c r="A20" i="22"/>
  <c r="A13" i="22"/>
  <c r="A6" i="22"/>
  <c r="A34" i="8"/>
  <c r="A27" i="8"/>
  <c r="A20" i="8"/>
  <c r="A13" i="8"/>
  <c r="A6" i="8"/>
  <c r="CP18" i="1" l="1"/>
  <c r="CN18" i="1"/>
  <c r="CL18" i="1"/>
  <c r="CJ18" i="1"/>
  <c r="CH18" i="1"/>
  <c r="CF18" i="1"/>
  <c r="CD18" i="1"/>
  <c r="CQ18" i="1"/>
  <c r="CO18" i="1"/>
  <c r="CM18" i="1"/>
  <c r="CK18" i="1"/>
  <c r="CI18" i="1"/>
  <c r="CG18" i="1"/>
  <c r="CE18" i="1"/>
  <c r="DV18" i="1"/>
  <c r="DT18" i="1"/>
  <c r="DR18" i="1"/>
  <c r="DP18" i="1"/>
  <c r="DN18" i="1"/>
  <c r="DL18" i="1"/>
  <c r="DJ18" i="1"/>
  <c r="DW18" i="1"/>
  <c r="DU18" i="1"/>
  <c r="DS18" i="1"/>
  <c r="DQ18" i="1"/>
  <c r="DO18" i="1"/>
  <c r="DM18" i="1"/>
  <c r="DK18" i="1"/>
  <c r="DV11" i="1" l="1"/>
  <c r="DT11" i="1"/>
  <c r="DR11" i="1"/>
  <c r="DP11" i="1"/>
  <c r="DN11" i="1"/>
  <c r="DL11" i="1"/>
  <c r="DJ11" i="1"/>
  <c r="DW11" i="1"/>
  <c r="DU11" i="1"/>
  <c r="DS11" i="1"/>
  <c r="DQ11" i="1"/>
  <c r="DO11" i="1"/>
  <c r="DM11" i="1"/>
  <c r="DK11" i="1"/>
  <c r="CP11" i="1"/>
  <c r="CN11" i="1"/>
  <c r="CL11" i="1"/>
  <c r="CJ11" i="1"/>
  <c r="CH11" i="1"/>
  <c r="CF11" i="1"/>
  <c r="CD11" i="1"/>
  <c r="CQ11" i="1"/>
  <c r="CO11" i="1"/>
  <c r="CM11" i="1"/>
  <c r="CK11" i="1"/>
  <c r="CI11" i="1"/>
  <c r="CG11" i="1"/>
  <c r="CE11" i="1"/>
</calcChain>
</file>

<file path=xl/sharedStrings.xml><?xml version="1.0" encoding="utf-8"?>
<sst xmlns="http://schemas.openxmlformats.org/spreadsheetml/2006/main" count="483" uniqueCount="55">
  <si>
    <t>Jihočeský</t>
  </si>
  <si>
    <t>Plzeňský</t>
  </si>
  <si>
    <t>Hl. m. Praha</t>
  </si>
  <si>
    <t>Středočeský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</si>
  <si>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</si>
  <si>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</si>
  <si>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</si>
  <si>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</si>
  <si>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</si>
  <si>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</si>
  <si>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</si>
  <si>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</si>
  <si>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</si>
  <si>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</si>
  <si>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</si>
  <si>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 xml:space="preserve">Normativ MP v jednotlivých krajích 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</si>
  <si>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</si>
  <si>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</si>
  <si>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</si>
  <si>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 xml:space="preserve">Normativ MPP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</si>
  <si>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</si>
  <si>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</si>
  <si>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</si>
  <si>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(v Kč)</t>
  </si>
  <si>
    <t>Porovnání krajských normativů mzdových prostředků a ostatních neinvestičních výdajů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</si>
  <si>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</si>
  <si>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</si>
  <si>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</si>
  <si>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</si>
  <si>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STŘEDNÍ VZDĚLÁVÁNÍ</t>
  </si>
  <si>
    <t>Obory:</t>
  </si>
  <si>
    <t>Teorie</t>
  </si>
  <si>
    <t>Praxe</t>
  </si>
  <si>
    <t>teoretická výuka</t>
  </si>
  <si>
    <t>odborná výuka</t>
  </si>
  <si>
    <t>MP v Kč/žáka</t>
  </si>
  <si>
    <t>ONIV v Kč/žáka</t>
  </si>
  <si>
    <t>(v Kč/žáka)</t>
  </si>
  <si>
    <t>36-67-E/01 Zednické práce</t>
  </si>
  <si>
    <t>75-41-E/01 Pečovatelské služby</t>
  </si>
  <si>
    <t>29-51-E/01 Potravinářská výroba</t>
  </si>
  <si>
    <t>65-51-E/01 Stravovací a ubytovací služby</t>
  </si>
  <si>
    <t>Příloha č. 8f</t>
  </si>
  <si>
    <t>Střední vzdělání s výučním listem - kategorie oborů E</t>
  </si>
  <si>
    <t>Střední vzdělávání - střední vzdělání s výučním listem (kategorie oborů E)</t>
  </si>
  <si>
    <t>23-51-E/01 Strojírenské práce</t>
  </si>
  <si>
    <t>Krajské normativy a ukazatele pro stanovení krajských normativů v roce 2018</t>
  </si>
  <si>
    <t>Porovnání krajských normativů a ukazatelů pro stanovení krajských normativů v letech 2017 a 2018</t>
  </si>
  <si>
    <t>změna roku 2018 oproti roku 2017</t>
  </si>
  <si>
    <t>Krajské normativy Střední vzdělávání v roce 2018</t>
  </si>
  <si>
    <t>Krajské normativy a ukazatele pro stanovení krajských normativů v roce 2017</t>
  </si>
  <si>
    <t>stanovených jednotlivými krajskými úřady pro krajské a obecní školství v roce 2018</t>
  </si>
  <si>
    <t>x</t>
  </si>
  <si>
    <t xml:space="preserve"> </t>
  </si>
  <si>
    <t>Č.j.: MSMT-18691/2018-1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</si>
</sst>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4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 CE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10"/>
      <name val="Calibri"/>
      <family val="2"/>
      <charset val="238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3">
    <xf numFmtId="0" fontId="0" fillId="0" borderId="0"/>
    <xf numFmtId="0" fontId="18" fillId="0" borderId="0"/>
    <xf numFmtId="0" fontId="20" fillId="0" borderId="0"/>
    <xf numFmtId="0" fontId="24" fillId="12" borderId="0" applyNumberFormat="0" applyBorder="0" applyAlignment="0" applyProtection="0"/>
    <xf numFmtId="0" fontId="21" fillId="0" borderId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3" fillId="0" borderId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6" fillId="0" borderId="25" applyNumberFormat="0" applyFill="0" applyAlignment="0" applyProtection="0"/>
    <xf numFmtId="0" fontId="28" fillId="19" borderId="0" applyNumberFormat="0" applyBorder="0" applyAlignment="0" applyProtection="0"/>
    <xf numFmtId="0" fontId="29" fillId="20" borderId="26" applyNumberFormat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2" fillId="0" borderId="2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5" fillId="0" borderId="0"/>
    <xf numFmtId="0" fontId="22" fillId="0" borderId="0"/>
    <xf numFmtId="0" fontId="35" fillId="0" borderId="0"/>
    <xf numFmtId="0" fontId="18" fillId="0" borderId="0"/>
    <xf numFmtId="0" fontId="22" fillId="0" borderId="0"/>
    <xf numFmtId="0" fontId="18" fillId="0" borderId="0"/>
    <xf numFmtId="0" fontId="35" fillId="0" borderId="0"/>
    <xf numFmtId="0" fontId="43" fillId="0" borderId="0"/>
    <xf numFmtId="0" fontId="35" fillId="0" borderId="0"/>
    <xf numFmtId="0" fontId="35" fillId="12" borderId="30" applyNumberFormat="0" applyFont="0" applyAlignment="0" applyProtection="0"/>
    <xf numFmtId="0" fontId="36" fillId="0" borderId="31" applyNumberFormat="0" applyFill="0" applyAlignment="0" applyProtection="0"/>
    <xf numFmtId="0" fontId="38" fillId="14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9" fillId="15" borderId="32" applyNumberFormat="0" applyAlignment="0" applyProtection="0"/>
    <xf numFmtId="0" fontId="40" fillId="21" borderId="32" applyNumberFormat="0" applyAlignment="0" applyProtection="0"/>
    <xf numFmtId="0" fontId="41" fillId="21" borderId="33" applyNumberFormat="0" applyAlignment="0" applyProtection="0"/>
    <xf numFmtId="0" fontId="4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9" fontId="21" fillId="0" borderId="0" applyFont="0" applyFill="0" applyBorder="0" applyAlignment="0" applyProtection="0"/>
    <xf numFmtId="0" fontId="18" fillId="0" borderId="0"/>
  </cellStyleXfs>
  <cellXfs count="112">
    <xf numFmtId="0" fontId="0" fillId="0" borderId="0" xfId="0"/>
    <xf numFmtId="0" fontId="0" fillId="0" borderId="0" xfId="0" applyFont="1"/>
    <xf numFmtId="0" fontId="4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2" fontId="7" fillId="5" borderId="1" xfId="0" applyNumberFormat="1" applyFont="1" applyFill="1" applyBorder="1" applyAlignment="1">
      <alignment horizontal="center" vertical="center" textRotation="90" wrapText="1"/>
    </xf>
    <xf numFmtId="2" fontId="8" fillId="5" borderId="1" xfId="0" applyNumberFormat="1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 textRotation="90" wrapText="1"/>
    </xf>
    <xf numFmtId="2" fontId="7" fillId="8" borderId="1" xfId="0" applyNumberFormat="1" applyFont="1" applyFill="1" applyBorder="1" applyAlignment="1">
      <alignment horizontal="center" vertical="center" textRotation="90" wrapText="1"/>
    </xf>
    <xf numFmtId="2" fontId="8" fillId="8" borderId="1" xfId="0" applyNumberFormat="1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Alignment="1"/>
    <xf numFmtId="4" fontId="5" fillId="0" borderId="1" xfId="0" applyNumberFormat="1" applyFont="1" applyBorder="1" applyAlignment="1">
      <alignment wrapText="1"/>
    </xf>
    <xf numFmtId="3" fontId="0" fillId="0" borderId="1" xfId="0" applyNumberFormat="1" applyFont="1" applyBorder="1"/>
    <xf numFmtId="3" fontId="0" fillId="0" borderId="0" xfId="0" applyNumberFormat="1" applyFont="1"/>
    <xf numFmtId="3" fontId="5" fillId="0" borderId="6" xfId="0" applyNumberFormat="1" applyFont="1" applyBorder="1" applyAlignment="1">
      <alignment wrapText="1"/>
    </xf>
    <xf numFmtId="0" fontId="12" fillId="0" borderId="0" xfId="0" applyFont="1" applyBorder="1"/>
    <xf numFmtId="3" fontId="2" fillId="0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0" xfId="0" applyFont="1"/>
    <xf numFmtId="3" fontId="0" fillId="9" borderId="9" xfId="0" applyNumberFormat="1" applyFont="1" applyFill="1" applyBorder="1"/>
    <xf numFmtId="3" fontId="0" fillId="9" borderId="10" xfId="0" applyNumberFormat="1" applyFont="1" applyFill="1" applyBorder="1"/>
    <xf numFmtId="4" fontId="5" fillId="9" borderId="10" xfId="0" applyNumberFormat="1" applyFont="1" applyFill="1" applyBorder="1" applyAlignment="1"/>
    <xf numFmtId="3" fontId="5" fillId="9" borderId="10" xfId="0" applyNumberFormat="1" applyFont="1" applyFill="1" applyBorder="1" applyAlignment="1"/>
    <xf numFmtId="3" fontId="5" fillId="9" borderId="11" xfId="0" applyNumberFormat="1" applyFont="1" applyFill="1" applyBorder="1" applyAlignment="1"/>
    <xf numFmtId="3" fontId="2" fillId="0" borderId="12" xfId="0" applyNumberFormat="1" applyFont="1" applyFill="1" applyBorder="1" applyAlignment="1">
      <alignment vertical="center"/>
    </xf>
    <xf numFmtId="3" fontId="0" fillId="0" borderId="13" xfId="0" applyNumberFormat="1" applyFont="1" applyBorder="1"/>
    <xf numFmtId="0" fontId="4" fillId="0" borderId="14" xfId="0" applyFont="1" applyBorder="1" applyAlignment="1">
      <alignment horizontal="center"/>
    </xf>
    <xf numFmtId="0" fontId="14" fillId="0" borderId="0" xfId="0" applyFont="1"/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textRotation="90" wrapText="1"/>
    </xf>
    <xf numFmtId="0" fontId="15" fillId="9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8"/>
    </xf>
    <xf numFmtId="0" fontId="3" fillId="0" borderId="0" xfId="0" applyFont="1"/>
    <xf numFmtId="3" fontId="3" fillId="0" borderId="0" xfId="0" applyNumberFormat="1" applyFont="1"/>
    <xf numFmtId="0" fontId="0" fillId="0" borderId="1" xfId="0" applyBorder="1" applyAlignment="1">
      <alignment horizontal="left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4" fillId="0" borderId="0" xfId="0" applyFont="1" applyBorder="1" applyAlignmen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3" fontId="0" fillId="0" borderId="1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6" fillId="0" borderId="24" xfId="0" applyFont="1" applyBorder="1" applyAlignment="1"/>
    <xf numFmtId="164" fontId="0" fillId="0" borderId="13" xfId="0" applyNumberFormat="1" applyFont="1" applyBorder="1"/>
    <xf numFmtId="164" fontId="0" fillId="0" borderId="23" xfId="0" applyNumberFormat="1" applyFont="1" applyBorder="1"/>
    <xf numFmtId="164" fontId="0" fillId="0" borderId="1" xfId="0" applyNumberFormat="1" applyFont="1" applyBorder="1"/>
    <xf numFmtId="164" fontId="0" fillId="0" borderId="21" xfId="0" applyNumberFormat="1" applyFont="1" applyBorder="1"/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/>
    <xf numFmtId="165" fontId="5" fillId="0" borderId="2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/>
    <xf numFmtId="164" fontId="5" fillId="0" borderId="21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wrapText="1"/>
    </xf>
    <xf numFmtId="164" fontId="5" fillId="0" borderId="6" xfId="0" applyNumberFormat="1" applyFont="1" applyBorder="1" applyAlignment="1"/>
    <xf numFmtId="164" fontId="5" fillId="0" borderId="22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0" fillId="0" borderId="1" xfId="0" applyNumberFormat="1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</cellXfs>
  <cellStyles count="73">
    <cellStyle name="20 % – Zvýraznění1 2" xfId="6"/>
    <cellStyle name="20 % – Zvýraznění2 2" xfId="5"/>
    <cellStyle name="20 % – Zvýraznění3 2" xfId="3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10" xfId="59"/>
    <cellStyle name="normální 11" xfId="60"/>
    <cellStyle name="normální 12" xfId="61"/>
    <cellStyle name="normální 13" xfId="62"/>
    <cellStyle name="normální 14" xfId="63"/>
    <cellStyle name="normální 15" xfId="72"/>
    <cellStyle name="Normální 16" xfId="7"/>
    <cellStyle name="normální 2" xfId="1"/>
    <cellStyle name="normální 2 2" xfId="4"/>
    <cellStyle name="normální 2 2 2" xfId="64"/>
    <cellStyle name="normální 2 2 3" xfId="33"/>
    <cellStyle name="normální 2 3" xfId="57"/>
    <cellStyle name="normální 2 3 2" xfId="69"/>
    <cellStyle name="normální 2 4" xfId="32"/>
    <cellStyle name="normální 2_2. Schválený rozpočet-UZ33353_2010_4" xfId="65"/>
    <cellStyle name="normální 3" xfId="2"/>
    <cellStyle name="normální 3 2" xfId="34"/>
    <cellStyle name="normální 4" xfId="35"/>
    <cellStyle name="normální 4 2" xfId="36"/>
    <cellStyle name="normální 4_Výkony11-ověření" xfId="70"/>
    <cellStyle name="normální 5" xfId="37"/>
    <cellStyle name="normální 6" xfId="38"/>
    <cellStyle name="normální 6 2" xfId="66"/>
    <cellStyle name="normální 6 3" xfId="67"/>
    <cellStyle name="normální 7" xfId="39"/>
    <cellStyle name="normální 7 2" xfId="68"/>
    <cellStyle name="normální 8" xfId="40"/>
    <cellStyle name="normální 9" xfId="58"/>
    <cellStyle name="Poznámka 2" xfId="41"/>
    <cellStyle name="procent 2" xfId="71"/>
    <cellStyle name="Propojená buňka 2" xfId="42"/>
    <cellStyle name="Správně 2" xfId="43"/>
    <cellStyle name="Styl 1" xfId="44"/>
    <cellStyle name="Styl 2" xfId="45"/>
    <cellStyle name="Text upozornění 2" xfId="46"/>
    <cellStyle name="Vstup 2" xfId="47"/>
    <cellStyle name="Výpočet 2" xfId="48"/>
    <cellStyle name="Výstup 2" xfId="49"/>
    <cellStyle name="Vysvětlující text 2" xfId="50"/>
    <cellStyle name="Zvýraznění 1 2" xfId="51"/>
    <cellStyle name="Zvýraznění 2 2" xfId="52"/>
    <cellStyle name="Zvýraznění 3 2" xfId="53"/>
    <cellStyle name="Zvýraznění 4 2" xfId="54"/>
    <cellStyle name="Zvýraznění 5 2" xfId="55"/>
    <cellStyle name="Zvýraznění 6 2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pedagogů v roce 2018</a:t>
            </a:r>
          </a:p>
          <a:p>
            <a:pPr>
              <a:defRPr/>
            </a:pPr>
            <a:r>
              <a:rPr lang="cs-CZ" sz="1600" baseline="0"/>
              <a:t>Střední vzdělávání - kategorie oborů E - teoretická výuka 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92866464317658"/>
          <c:y val="0.21055979704664576"/>
          <c:w val="0.88068399829909561"/>
          <c:h val="0.60964108209878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65-51-E/01 Stravovací a ubytovací služby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2018'!$AH$6:$AU$6</c:f>
              <c:numCache>
                <c:formatCode>#,##0</c:formatCode>
                <c:ptCount val="14"/>
                <c:pt idx="0">
                  <c:v>17632.340425531915</c:v>
                </c:pt>
                <c:pt idx="1">
                  <c:v>11239.293506493506</c:v>
                </c:pt>
                <c:pt idx="2">
                  <c:v>12945.193827196426</c:v>
                </c:pt>
                <c:pt idx="3">
                  <c:v>14562.173606210303</c:v>
                </c:pt>
                <c:pt idx="4">
                  <c:v>22335.506816834615</c:v>
                </c:pt>
                <c:pt idx="5">
                  <c:v>10076.795727636849</c:v>
                </c:pt>
                <c:pt idx="6">
                  <c:v>18179.21101263156</c:v>
                </c:pt>
                <c:pt idx="7">
                  <c:v>8416.0972542443924</c:v>
                </c:pt>
                <c:pt idx="8">
                  <c:v>11003.654485049834</c:v>
                </c:pt>
                <c:pt idx="9">
                  <c:v>10751.356932934417</c:v>
                </c:pt>
                <c:pt idx="10">
                  <c:v>8845.2727526132403</c:v>
                </c:pt>
                <c:pt idx="11">
                  <c:v>12874.432863274065</c:v>
                </c:pt>
                <c:pt idx="12">
                  <c:v>16912.909090909092</c:v>
                </c:pt>
                <c:pt idx="13">
                  <c:v>10706.190975865688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75-41-E/01 Pečovatelské služby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2018'!$AH$7:$AU$7</c:f>
              <c:numCache>
                <c:formatCode>#,##0</c:formatCode>
                <c:ptCount val="14"/>
                <c:pt idx="0">
                  <c:v>17632.340425531915</c:v>
                </c:pt>
                <c:pt idx="1">
                  <c:v>14053.919999999998</c:v>
                </c:pt>
                <c:pt idx="2">
                  <c:v>12945.193827196426</c:v>
                </c:pt>
                <c:pt idx="3">
                  <c:v>22116.398713826366</c:v>
                </c:pt>
                <c:pt idx="4">
                  <c:v>0</c:v>
                </c:pt>
                <c:pt idx="5">
                  <c:v>14283.724451173353</c:v>
                </c:pt>
                <c:pt idx="6">
                  <c:v>24844.891399999975</c:v>
                </c:pt>
                <c:pt idx="7">
                  <c:v>9182.0718042533736</c:v>
                </c:pt>
                <c:pt idx="8">
                  <c:v>11003.654485049834</c:v>
                </c:pt>
                <c:pt idx="9">
                  <c:v>10321.226139338636</c:v>
                </c:pt>
                <c:pt idx="10">
                  <c:v>12539.085156794426</c:v>
                </c:pt>
                <c:pt idx="11">
                  <c:v>17764.97461928934</c:v>
                </c:pt>
                <c:pt idx="12">
                  <c:v>16912.909090909092</c:v>
                </c:pt>
                <c:pt idx="13">
                  <c:v>10633.663366336634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36-67-E/01 Zednické práce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2018'!$AH$8:$AU$8</c:f>
              <c:numCache>
                <c:formatCode>#,##0</c:formatCode>
                <c:ptCount val="14"/>
                <c:pt idx="0">
                  <c:v>17632.340425531915</c:v>
                </c:pt>
                <c:pt idx="1">
                  <c:v>11774.497959183673</c:v>
                </c:pt>
                <c:pt idx="2">
                  <c:v>12945.193827196426</c:v>
                </c:pt>
                <c:pt idx="3">
                  <c:v>17238.596491228069</c:v>
                </c:pt>
                <c:pt idx="4">
                  <c:v>36547.041707080505</c:v>
                </c:pt>
                <c:pt idx="5">
                  <c:v>11135.320153437591</c:v>
                </c:pt>
                <c:pt idx="6">
                  <c:v>16819.664432727259</c:v>
                </c:pt>
                <c:pt idx="7">
                  <c:v>9027.2482014388497</c:v>
                </c:pt>
                <c:pt idx="8">
                  <c:v>11003.654485049834</c:v>
                </c:pt>
                <c:pt idx="9">
                  <c:v>10605.066597022722</c:v>
                </c:pt>
                <c:pt idx="10">
                  <c:v>9772.8668989547041</c:v>
                </c:pt>
                <c:pt idx="11">
                  <c:v>12985.899814471242</c:v>
                </c:pt>
                <c:pt idx="12">
                  <c:v>16912.909090909092</c:v>
                </c:pt>
                <c:pt idx="13">
                  <c:v>12927.462781121318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29-51-E/01 Potravinářská výroba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2018'!$AH$9:$AU$9</c:f>
              <c:numCache>
                <c:formatCode>#,##0</c:formatCode>
                <c:ptCount val="14"/>
                <c:pt idx="0">
                  <c:v>18416</c:v>
                </c:pt>
                <c:pt idx="1">
                  <c:v>12363.222857142857</c:v>
                </c:pt>
                <c:pt idx="2">
                  <c:v>12945.193827196426</c:v>
                </c:pt>
                <c:pt idx="3">
                  <c:v>18204.322893692104</c:v>
                </c:pt>
                <c:pt idx="4">
                  <c:v>15732.776617954072</c:v>
                </c:pt>
                <c:pt idx="5">
                  <c:v>10076.795727636849</c:v>
                </c:pt>
                <c:pt idx="6">
                  <c:v>28971.529199999968</c:v>
                </c:pt>
                <c:pt idx="7">
                  <c:v>8416.0972542443924</c:v>
                </c:pt>
                <c:pt idx="8">
                  <c:v>11003.654485049834</c:v>
                </c:pt>
                <c:pt idx="9">
                  <c:v>10751.356932934417</c:v>
                </c:pt>
                <c:pt idx="10">
                  <c:v>8845.2727526132403</c:v>
                </c:pt>
                <c:pt idx="11">
                  <c:v>12532.497761862131</c:v>
                </c:pt>
                <c:pt idx="12">
                  <c:v>13288.714285714286</c:v>
                </c:pt>
                <c:pt idx="13">
                  <c:v>11888.144480046607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23-51-E/01 Strojírenské práce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2018'!$AH$10:$AU$10</c:f>
              <c:numCache>
                <c:formatCode>#,##0</c:formatCode>
                <c:ptCount val="14"/>
                <c:pt idx="0">
                  <c:v>22277.419354838708</c:v>
                </c:pt>
                <c:pt idx="1">
                  <c:v>11239.293506493506</c:v>
                </c:pt>
                <c:pt idx="2">
                  <c:v>12945.193827196426</c:v>
                </c:pt>
                <c:pt idx="3">
                  <c:v>14196.491228070176</c:v>
                </c:pt>
                <c:pt idx="4">
                  <c:v>34953.617810760668</c:v>
                </c:pt>
                <c:pt idx="5">
                  <c:v>11135.320153437591</c:v>
                </c:pt>
                <c:pt idx="6">
                  <c:v>18003.601369014068</c:v>
                </c:pt>
                <c:pt idx="7">
                  <c:v>9027.2482014388497</c:v>
                </c:pt>
                <c:pt idx="8">
                  <c:v>11003.654485049834</c:v>
                </c:pt>
                <c:pt idx="9">
                  <c:v>10028.846628797233</c:v>
                </c:pt>
                <c:pt idx="10">
                  <c:v>9772.8668989547041</c:v>
                </c:pt>
                <c:pt idx="11">
                  <c:v>12784.292237442922</c:v>
                </c:pt>
                <c:pt idx="12">
                  <c:v>16912.909090909092</c:v>
                </c:pt>
                <c:pt idx="13">
                  <c:v>12526.703499079191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36056"/>
        <c:axId val="226537232"/>
      </c:barChart>
      <c:catAx>
        <c:axId val="226536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537232"/>
        <c:crosses val="autoZero"/>
        <c:auto val="1"/>
        <c:lblAlgn val="ctr"/>
        <c:lblOffset val="100"/>
        <c:noMultiLvlLbl val="0"/>
      </c:catAx>
      <c:valAx>
        <c:axId val="226537232"/>
        <c:scaling>
          <c:orientation val="minMax"/>
          <c:max val="4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536056"/>
        <c:crosses val="autoZero"/>
        <c:crossBetween val="between"/>
        <c:majorUnit val="2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7812894617223123"/>
          <c:h val="6.433381997463112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Po pro stanovení krajského normativu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E</a:t>
            </a:r>
            <a:r>
              <a:rPr lang="cs-CZ" sz="1600" b="1" i="0" u="none" strike="noStrike" baseline="0"/>
              <a:t> - odborná výuka </a:t>
            </a:r>
            <a:r>
              <a:rPr lang="cs-CZ" sz="1600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2018'!$DJ$5:$DW$5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2018'!$DJ$13:$DW$13</c:f>
              <c:numCache>
                <c:formatCode>#,##0</c:formatCode>
                <c:ptCount val="14"/>
                <c:pt idx="0">
                  <c:v>22110</c:v>
                </c:pt>
                <c:pt idx="1">
                  <c:v>21821</c:v>
                </c:pt>
                <c:pt idx="2">
                  <c:v>19237</c:v>
                </c:pt>
                <c:pt idx="3">
                  <c:v>19962</c:v>
                </c:pt>
                <c:pt idx="4">
                  <c:v>18000</c:v>
                </c:pt>
                <c:pt idx="5">
                  <c:v>17731</c:v>
                </c:pt>
                <c:pt idx="6">
                  <c:v>20710</c:v>
                </c:pt>
                <c:pt idx="7">
                  <c:v>18934</c:v>
                </c:pt>
                <c:pt idx="8">
                  <c:v>20961</c:v>
                </c:pt>
                <c:pt idx="9">
                  <c:v>18600</c:v>
                </c:pt>
                <c:pt idx="10">
                  <c:v>21042</c:v>
                </c:pt>
                <c:pt idx="11">
                  <c:v>19340</c:v>
                </c:pt>
                <c:pt idx="12">
                  <c:v>18875</c:v>
                </c:pt>
                <c:pt idx="13">
                  <c:v>19710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117720"/>
        <c:axId val="228631856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2018'!$DJ$5:$DW$5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2018'!$DJ$18:$DW$18</c:f>
              <c:numCache>
                <c:formatCode>#,##0</c:formatCode>
                <c:ptCount val="14"/>
                <c:pt idx="0">
                  <c:v>19788.071428571428</c:v>
                </c:pt>
                <c:pt idx="1">
                  <c:v>19788.071428571428</c:v>
                </c:pt>
                <c:pt idx="2">
                  <c:v>19788.071428571428</c:v>
                </c:pt>
                <c:pt idx="3">
                  <c:v>19788.071428571428</c:v>
                </c:pt>
                <c:pt idx="4">
                  <c:v>19788.071428571428</c:v>
                </c:pt>
                <c:pt idx="5">
                  <c:v>19788.071428571428</c:v>
                </c:pt>
                <c:pt idx="6">
                  <c:v>19788.071428571428</c:v>
                </c:pt>
                <c:pt idx="7">
                  <c:v>19788.071428571428</c:v>
                </c:pt>
                <c:pt idx="8">
                  <c:v>19788.071428571428</c:v>
                </c:pt>
                <c:pt idx="9">
                  <c:v>19788.071428571428</c:v>
                </c:pt>
                <c:pt idx="10">
                  <c:v>19788.071428571428</c:v>
                </c:pt>
                <c:pt idx="11">
                  <c:v>19788.071428571428</c:v>
                </c:pt>
                <c:pt idx="12">
                  <c:v>19788.071428571428</c:v>
                </c:pt>
                <c:pt idx="13">
                  <c:v>19788.071428571428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117720"/>
        <c:axId val="228631856"/>
      </c:lineChart>
      <c:catAx>
        <c:axId val="228117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8631856"/>
        <c:crosses val="autoZero"/>
        <c:auto val="1"/>
        <c:lblAlgn val="ctr"/>
        <c:lblOffset val="100"/>
        <c:noMultiLvlLbl val="0"/>
      </c:catAx>
      <c:valAx>
        <c:axId val="228631856"/>
        <c:scaling>
          <c:orientation val="minMax"/>
          <c:max val="24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8117720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80314954" l="0.70866141732283494" r="0.70866141732283494" t="0.78740157480314954" header="0.31496062992126006" footer="0.31496062992126006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2018</a:t>
            </a:r>
          </a:p>
          <a:p>
            <a:pPr>
              <a:defRPr/>
            </a:pPr>
            <a:r>
              <a:rPr lang="cs-CZ" sz="1600" baseline="0"/>
              <a:t>Střední vzdělávání - kategorie oborů E</a:t>
            </a:r>
            <a:r>
              <a:rPr lang="cs-CZ" sz="1600" b="1" i="0" u="none" strike="noStrike" baseline="0"/>
              <a:t> - teoretická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448076969102291"/>
          <c:w val="0.88823707092479354"/>
          <c:h val="0.61572010945440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65-51-E/01 Stravovací a ubytovací služby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2018'!$AX$6:$BK$6</c:f>
              <c:numCache>
                <c:formatCode>#,##0</c:formatCode>
                <c:ptCount val="14"/>
                <c:pt idx="0">
                  <c:v>2712.8834355828221</c:v>
                </c:pt>
                <c:pt idx="1">
                  <c:v>2644.969696969697</c:v>
                </c:pt>
                <c:pt idx="2">
                  <c:v>3106.2058656774702</c:v>
                </c:pt>
                <c:pt idx="3">
                  <c:v>3629.4545454545455</c:v>
                </c:pt>
                <c:pt idx="4">
                  <c:v>4106.4638783269957</c:v>
                </c:pt>
                <c:pt idx="5">
                  <c:v>2193.5257731958764</c:v>
                </c:pt>
                <c:pt idx="6">
                  <c:v>3809.2385161268803</c:v>
                </c:pt>
                <c:pt idx="7">
                  <c:v>2379.639715123586</c:v>
                </c:pt>
                <c:pt idx="8">
                  <c:v>2593.1134020618556</c:v>
                </c:pt>
                <c:pt idx="9">
                  <c:v>2867.7887703970191</c:v>
                </c:pt>
                <c:pt idx="10">
                  <c:v>4083.1824062095729</c:v>
                </c:pt>
                <c:pt idx="11">
                  <c:v>3400.4395604395604</c:v>
                </c:pt>
                <c:pt idx="12">
                  <c:v>1685.2678571428571</c:v>
                </c:pt>
                <c:pt idx="13">
                  <c:v>3335.9661495063465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75-41-E/01 Pečovatelské služby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2018'!$AX$7:$BK$7</c:f>
              <c:numCache>
                <c:formatCode>#,##0</c:formatCode>
                <c:ptCount val="14"/>
                <c:pt idx="0">
                  <c:v>2712.8834355828221</c:v>
                </c:pt>
                <c:pt idx="1">
                  <c:v>2644.969696969697</c:v>
                </c:pt>
                <c:pt idx="2">
                  <c:v>3106.2058656774702</c:v>
                </c:pt>
                <c:pt idx="3">
                  <c:v>3629.4545454545455</c:v>
                </c:pt>
                <c:pt idx="4">
                  <c:v>0</c:v>
                </c:pt>
                <c:pt idx="5">
                  <c:v>2193.5257731958764</c:v>
                </c:pt>
                <c:pt idx="6">
                  <c:v>3809.2385161268803</c:v>
                </c:pt>
                <c:pt idx="7">
                  <c:v>2379.639715123586</c:v>
                </c:pt>
                <c:pt idx="8">
                  <c:v>2593.1134020618556</c:v>
                </c:pt>
                <c:pt idx="9">
                  <c:v>2867.7887703970191</c:v>
                </c:pt>
                <c:pt idx="10">
                  <c:v>4164.6709549727857</c:v>
                </c:pt>
                <c:pt idx="11">
                  <c:v>3400.4395604395604</c:v>
                </c:pt>
                <c:pt idx="12">
                  <c:v>1685.2678571428571</c:v>
                </c:pt>
                <c:pt idx="13">
                  <c:v>3335.9661495063465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36-67-E/01 Zednické práce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2018'!$AX$8:$BK$8</c:f>
              <c:numCache>
                <c:formatCode>#,##0</c:formatCode>
                <c:ptCount val="14"/>
                <c:pt idx="0">
                  <c:v>2712.8834355828221</c:v>
                </c:pt>
                <c:pt idx="1">
                  <c:v>2644.969696969697</c:v>
                </c:pt>
                <c:pt idx="2">
                  <c:v>3106.2058656774702</c:v>
                </c:pt>
                <c:pt idx="3">
                  <c:v>3629.4545454545455</c:v>
                </c:pt>
                <c:pt idx="4">
                  <c:v>10800</c:v>
                </c:pt>
                <c:pt idx="5">
                  <c:v>2193.5257731958764</c:v>
                </c:pt>
                <c:pt idx="6">
                  <c:v>3809.2385161268803</c:v>
                </c:pt>
                <c:pt idx="7">
                  <c:v>2379.639715123586</c:v>
                </c:pt>
                <c:pt idx="8">
                  <c:v>2593.1134020618556</c:v>
                </c:pt>
                <c:pt idx="9">
                  <c:v>2867.7887703970191</c:v>
                </c:pt>
                <c:pt idx="10">
                  <c:v>4164.6709549727857</c:v>
                </c:pt>
                <c:pt idx="11">
                  <c:v>3400.4395604395604</c:v>
                </c:pt>
                <c:pt idx="12">
                  <c:v>1685.2678571428571</c:v>
                </c:pt>
                <c:pt idx="13">
                  <c:v>3335.9661495063465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29-51-E/01 Potravinářská výroba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2018'!$AX$9:$BK$9</c:f>
              <c:numCache>
                <c:formatCode>#,##0</c:formatCode>
                <c:ptCount val="14"/>
                <c:pt idx="0">
                  <c:v>2712.8834355828221</c:v>
                </c:pt>
                <c:pt idx="1">
                  <c:v>2644.969696969697</c:v>
                </c:pt>
                <c:pt idx="2">
                  <c:v>3106.2058656774702</c:v>
                </c:pt>
                <c:pt idx="3">
                  <c:v>3629.4545454545455</c:v>
                </c:pt>
                <c:pt idx="4">
                  <c:v>3204.747774480712</c:v>
                </c:pt>
                <c:pt idx="5">
                  <c:v>2193.5257731958764</c:v>
                </c:pt>
                <c:pt idx="6">
                  <c:v>3809.2385161268803</c:v>
                </c:pt>
                <c:pt idx="7">
                  <c:v>2379.639715123586</c:v>
                </c:pt>
                <c:pt idx="8">
                  <c:v>2593.1134020618556</c:v>
                </c:pt>
                <c:pt idx="9">
                  <c:v>2867.7887703970191</c:v>
                </c:pt>
                <c:pt idx="10">
                  <c:v>4083.1824062095729</c:v>
                </c:pt>
                <c:pt idx="11">
                  <c:v>3400.4395604395604</c:v>
                </c:pt>
                <c:pt idx="12">
                  <c:v>1685.2678571428571</c:v>
                </c:pt>
                <c:pt idx="13">
                  <c:v>3335.9661495063465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23-51-E/01 Strojírenské práce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2018'!$AX$10:$BK$10</c:f>
              <c:numCache>
                <c:formatCode>#,##0</c:formatCode>
                <c:ptCount val="14"/>
                <c:pt idx="0">
                  <c:v>2712.8834355828221</c:v>
                </c:pt>
                <c:pt idx="1">
                  <c:v>2644.969696969697</c:v>
                </c:pt>
                <c:pt idx="2">
                  <c:v>3106.2058656774702</c:v>
                </c:pt>
                <c:pt idx="3">
                  <c:v>3629.4545454545455</c:v>
                </c:pt>
                <c:pt idx="4">
                  <c:v>5858.4214808787638</c:v>
                </c:pt>
                <c:pt idx="5">
                  <c:v>2193.5257731958764</c:v>
                </c:pt>
                <c:pt idx="6">
                  <c:v>3809.2385161268803</c:v>
                </c:pt>
                <c:pt idx="7">
                  <c:v>2379.639715123586</c:v>
                </c:pt>
                <c:pt idx="8">
                  <c:v>2593.1134020618556</c:v>
                </c:pt>
                <c:pt idx="9">
                  <c:v>2867.7887703970191</c:v>
                </c:pt>
                <c:pt idx="10">
                  <c:v>4164.6709549727857</c:v>
                </c:pt>
                <c:pt idx="11">
                  <c:v>3400.4395604395604</c:v>
                </c:pt>
                <c:pt idx="12">
                  <c:v>1685.2678571428571</c:v>
                </c:pt>
                <c:pt idx="13">
                  <c:v>3335.9661495063465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38016"/>
        <c:axId val="226538408"/>
      </c:barChart>
      <c:catAx>
        <c:axId val="22653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538408"/>
        <c:crosses val="autoZero"/>
        <c:auto val="1"/>
        <c:lblAlgn val="ctr"/>
        <c:lblOffset val="100"/>
        <c:noMultiLvlLbl val="0"/>
      </c:catAx>
      <c:valAx>
        <c:axId val="226538408"/>
        <c:scaling>
          <c:orientation val="minMax"/>
          <c:max val="1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538016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33E-2"/>
          <c:y val="0.10942249240121613"/>
          <c:w val="0.9840879778295869"/>
          <c:h val="6.433381997463116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2018</a:t>
            </a:r>
          </a:p>
          <a:p>
            <a:pPr>
              <a:defRPr/>
            </a:pPr>
            <a:r>
              <a:rPr lang="cs-CZ" sz="1600" baseline="0"/>
              <a:t>Střední vzdělávání - kategorie oborů E</a:t>
            </a:r>
            <a:r>
              <a:rPr lang="cs-CZ" sz="1600" b="1" i="0" u="none" strike="noStrike" baseline="0"/>
              <a:t> - teoretická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853345459477182"/>
          <c:w val="0.88823707092479354"/>
          <c:h val="0.6116674245506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65-51-E/01 Stravovací a ubytovací služby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2018'!$R$6:$AE$6</c:f>
              <c:numCache>
                <c:formatCode>#,##0</c:formatCode>
                <c:ptCount val="14"/>
                <c:pt idx="0">
                  <c:v>790</c:v>
                </c:pt>
                <c:pt idx="1">
                  <c:v>605</c:v>
                </c:pt>
                <c:pt idx="2">
                  <c:v>980</c:v>
                </c:pt>
                <c:pt idx="3">
                  <c:v>517</c:v>
                </c:pt>
                <c:pt idx="4">
                  <c:v>770</c:v>
                </c:pt>
                <c:pt idx="5">
                  <c:v>332</c:v>
                </c:pt>
                <c:pt idx="6">
                  <c:v>720</c:v>
                </c:pt>
                <c:pt idx="7">
                  <c:v>686.7</c:v>
                </c:pt>
                <c:pt idx="8">
                  <c:v>643</c:v>
                </c:pt>
                <c:pt idx="9">
                  <c:v>549</c:v>
                </c:pt>
                <c:pt idx="10">
                  <c:v>418</c:v>
                </c:pt>
                <c:pt idx="11">
                  <c:v>697</c:v>
                </c:pt>
                <c:pt idx="12">
                  <c:v>542</c:v>
                </c:pt>
                <c:pt idx="13">
                  <c:v>310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75-41-E/01 Pečovatelské služby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2018'!$R$7:$AE$7</c:f>
              <c:numCache>
                <c:formatCode>#,##0</c:formatCode>
                <c:ptCount val="14"/>
                <c:pt idx="0">
                  <c:v>790</c:v>
                </c:pt>
                <c:pt idx="1">
                  <c:v>605</c:v>
                </c:pt>
                <c:pt idx="2">
                  <c:v>980</c:v>
                </c:pt>
                <c:pt idx="3">
                  <c:v>517</c:v>
                </c:pt>
                <c:pt idx="4">
                  <c:v>0</c:v>
                </c:pt>
                <c:pt idx="5">
                  <c:v>349</c:v>
                </c:pt>
                <c:pt idx="6">
                  <c:v>720</c:v>
                </c:pt>
                <c:pt idx="7">
                  <c:v>689.3</c:v>
                </c:pt>
                <c:pt idx="8">
                  <c:v>643</c:v>
                </c:pt>
                <c:pt idx="9">
                  <c:v>547</c:v>
                </c:pt>
                <c:pt idx="10">
                  <c:v>418</c:v>
                </c:pt>
                <c:pt idx="11">
                  <c:v>697</c:v>
                </c:pt>
                <c:pt idx="12">
                  <c:v>542</c:v>
                </c:pt>
                <c:pt idx="13">
                  <c:v>310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36-67-E/01 Zednické práce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2018'!$R$8:$AE$8</c:f>
              <c:numCache>
                <c:formatCode>#,##0</c:formatCode>
                <c:ptCount val="14"/>
                <c:pt idx="0">
                  <c:v>790</c:v>
                </c:pt>
                <c:pt idx="1">
                  <c:v>605</c:v>
                </c:pt>
                <c:pt idx="2">
                  <c:v>980</c:v>
                </c:pt>
                <c:pt idx="3">
                  <c:v>517</c:v>
                </c:pt>
                <c:pt idx="4">
                  <c:v>770</c:v>
                </c:pt>
                <c:pt idx="5">
                  <c:v>336</c:v>
                </c:pt>
                <c:pt idx="6">
                  <c:v>720</c:v>
                </c:pt>
                <c:pt idx="7">
                  <c:v>688.8</c:v>
                </c:pt>
                <c:pt idx="8">
                  <c:v>643</c:v>
                </c:pt>
                <c:pt idx="9">
                  <c:v>548</c:v>
                </c:pt>
                <c:pt idx="10">
                  <c:v>418</c:v>
                </c:pt>
                <c:pt idx="11">
                  <c:v>697</c:v>
                </c:pt>
                <c:pt idx="12">
                  <c:v>542</c:v>
                </c:pt>
                <c:pt idx="13">
                  <c:v>310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29-51-E/01 Potravinářská výroba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2018'!$R$9:$AE$9</c:f>
              <c:numCache>
                <c:formatCode>#,##0</c:formatCode>
                <c:ptCount val="14"/>
                <c:pt idx="0">
                  <c:v>790</c:v>
                </c:pt>
                <c:pt idx="1">
                  <c:v>605</c:v>
                </c:pt>
                <c:pt idx="2">
                  <c:v>980</c:v>
                </c:pt>
                <c:pt idx="3">
                  <c:v>517</c:v>
                </c:pt>
                <c:pt idx="4">
                  <c:v>770</c:v>
                </c:pt>
                <c:pt idx="5">
                  <c:v>332</c:v>
                </c:pt>
                <c:pt idx="6">
                  <c:v>720</c:v>
                </c:pt>
                <c:pt idx="7">
                  <c:v>686.7</c:v>
                </c:pt>
                <c:pt idx="8">
                  <c:v>643</c:v>
                </c:pt>
                <c:pt idx="9">
                  <c:v>549</c:v>
                </c:pt>
                <c:pt idx="10">
                  <c:v>418</c:v>
                </c:pt>
                <c:pt idx="11">
                  <c:v>697</c:v>
                </c:pt>
                <c:pt idx="12">
                  <c:v>542</c:v>
                </c:pt>
                <c:pt idx="13">
                  <c:v>310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23-51-E/01 Strojírenské práce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2018'!$R$10:$AE$10</c:f>
              <c:numCache>
                <c:formatCode>#,##0</c:formatCode>
                <c:ptCount val="14"/>
                <c:pt idx="0">
                  <c:v>1890</c:v>
                </c:pt>
                <c:pt idx="1">
                  <c:v>605</c:v>
                </c:pt>
                <c:pt idx="2">
                  <c:v>980</c:v>
                </c:pt>
                <c:pt idx="3">
                  <c:v>517</c:v>
                </c:pt>
                <c:pt idx="4">
                  <c:v>770</c:v>
                </c:pt>
                <c:pt idx="5">
                  <c:v>336</c:v>
                </c:pt>
                <c:pt idx="6">
                  <c:v>720</c:v>
                </c:pt>
                <c:pt idx="7">
                  <c:v>688.8</c:v>
                </c:pt>
                <c:pt idx="8">
                  <c:v>643</c:v>
                </c:pt>
                <c:pt idx="9">
                  <c:v>546</c:v>
                </c:pt>
                <c:pt idx="10">
                  <c:v>418</c:v>
                </c:pt>
                <c:pt idx="11">
                  <c:v>697</c:v>
                </c:pt>
                <c:pt idx="12">
                  <c:v>542</c:v>
                </c:pt>
                <c:pt idx="13">
                  <c:v>310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39192"/>
        <c:axId val="226539584"/>
      </c:barChart>
      <c:catAx>
        <c:axId val="226539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539584"/>
        <c:crosses val="autoZero"/>
        <c:auto val="1"/>
        <c:lblAlgn val="ctr"/>
        <c:lblOffset val="100"/>
        <c:noMultiLvlLbl val="0"/>
      </c:catAx>
      <c:valAx>
        <c:axId val="226539584"/>
        <c:scaling>
          <c:orientation val="minMax"/>
          <c:max val="19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539192"/>
        <c:crosses val="autoZero"/>
        <c:crossBetween val="between"/>
        <c:majorUnit val="1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8110846200090907"/>
          <c:h val="6.433381997463119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Pp pro stanovení krajského normativu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E</a:t>
            </a:r>
            <a:r>
              <a:rPr lang="cs-CZ" sz="1600" b="1" i="0" u="none" strike="noStrike" baseline="0"/>
              <a:t> - teoretická výuka </a:t>
            </a:r>
            <a:r>
              <a:rPr lang="cs-CZ" sz="1600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2018'!$CD$5:$CQ$5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2018'!$CD$6:$CQ$6</c:f>
              <c:numCache>
                <c:formatCode>#,##0</c:formatCode>
                <c:ptCount val="14"/>
                <c:pt idx="0">
                  <c:v>34530</c:v>
                </c:pt>
                <c:pt idx="1">
                  <c:v>36984</c:v>
                </c:pt>
                <c:pt idx="2">
                  <c:v>33987</c:v>
                </c:pt>
                <c:pt idx="3">
                  <c:v>34391</c:v>
                </c:pt>
                <c:pt idx="4">
                  <c:v>31400</c:v>
                </c:pt>
                <c:pt idx="5">
                  <c:v>31448</c:v>
                </c:pt>
                <c:pt idx="6">
                  <c:v>33660</c:v>
                </c:pt>
                <c:pt idx="7">
                  <c:v>33461</c:v>
                </c:pt>
                <c:pt idx="8">
                  <c:v>33121</c:v>
                </c:pt>
                <c:pt idx="9">
                  <c:v>33839</c:v>
                </c:pt>
                <c:pt idx="10">
                  <c:v>34664</c:v>
                </c:pt>
                <c:pt idx="11">
                  <c:v>34997</c:v>
                </c:pt>
                <c:pt idx="12">
                  <c:v>31007</c:v>
                </c:pt>
                <c:pt idx="13">
                  <c:v>34010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215816"/>
        <c:axId val="227216208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2018'!$CD$5:$CQ$5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2018'!$CD$11:$CQ$11</c:f>
              <c:numCache>
                <c:formatCode>#,##0</c:formatCode>
                <c:ptCount val="14"/>
                <c:pt idx="0">
                  <c:v>33678.5</c:v>
                </c:pt>
                <c:pt idx="1">
                  <c:v>33678.5</c:v>
                </c:pt>
                <c:pt idx="2">
                  <c:v>33678.5</c:v>
                </c:pt>
                <c:pt idx="3">
                  <c:v>33678.5</c:v>
                </c:pt>
                <c:pt idx="4">
                  <c:v>33678.5</c:v>
                </c:pt>
                <c:pt idx="5">
                  <c:v>33678.5</c:v>
                </c:pt>
                <c:pt idx="6">
                  <c:v>33678.5</c:v>
                </c:pt>
                <c:pt idx="7">
                  <c:v>33678.5</c:v>
                </c:pt>
                <c:pt idx="8">
                  <c:v>33678.5</c:v>
                </c:pt>
                <c:pt idx="9">
                  <c:v>33678.5</c:v>
                </c:pt>
                <c:pt idx="10">
                  <c:v>33678.5</c:v>
                </c:pt>
                <c:pt idx="11">
                  <c:v>33678.5</c:v>
                </c:pt>
                <c:pt idx="12">
                  <c:v>33678.5</c:v>
                </c:pt>
                <c:pt idx="13">
                  <c:v>33678.5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15816"/>
        <c:axId val="227216208"/>
      </c:lineChart>
      <c:catAx>
        <c:axId val="22721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216208"/>
        <c:crosses val="autoZero"/>
        <c:auto val="1"/>
        <c:lblAlgn val="ctr"/>
        <c:lblOffset val="100"/>
        <c:noMultiLvlLbl val="0"/>
      </c:catAx>
      <c:valAx>
        <c:axId val="227216208"/>
        <c:scaling>
          <c:orientation val="minMax"/>
          <c:max val="4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7215816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Po pro stanovení krajského normativu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E</a:t>
            </a:r>
            <a:r>
              <a:rPr lang="cs-CZ" sz="1600" b="1" i="0" u="none" strike="noStrike" baseline="0"/>
              <a:t> - teoretická výuka </a:t>
            </a:r>
            <a:r>
              <a:rPr lang="cs-CZ" sz="1600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2018'!$DJ$5:$DW$5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2018'!$DJ$6:$DW$6</c:f>
              <c:numCache>
                <c:formatCode>#,##0</c:formatCode>
                <c:ptCount val="14"/>
                <c:pt idx="0">
                  <c:v>22110</c:v>
                </c:pt>
                <c:pt idx="1">
                  <c:v>21821</c:v>
                </c:pt>
                <c:pt idx="2">
                  <c:v>19237</c:v>
                </c:pt>
                <c:pt idx="3">
                  <c:v>19962</c:v>
                </c:pt>
                <c:pt idx="4">
                  <c:v>18000</c:v>
                </c:pt>
                <c:pt idx="5">
                  <c:v>17731</c:v>
                </c:pt>
                <c:pt idx="6">
                  <c:v>20310</c:v>
                </c:pt>
                <c:pt idx="7">
                  <c:v>18934</c:v>
                </c:pt>
                <c:pt idx="8">
                  <c:v>20961</c:v>
                </c:pt>
                <c:pt idx="9">
                  <c:v>18600</c:v>
                </c:pt>
                <c:pt idx="10">
                  <c:v>21042</c:v>
                </c:pt>
                <c:pt idx="11">
                  <c:v>19340</c:v>
                </c:pt>
                <c:pt idx="12">
                  <c:v>18875</c:v>
                </c:pt>
                <c:pt idx="13">
                  <c:v>19710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216992"/>
        <c:axId val="227217384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2018'!$DJ$5:$DW$5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2018'!$DJ$11:$DW$11</c:f>
              <c:numCache>
                <c:formatCode>#,##0</c:formatCode>
                <c:ptCount val="14"/>
                <c:pt idx="0">
                  <c:v>19759.5</c:v>
                </c:pt>
                <c:pt idx="1">
                  <c:v>19759.5</c:v>
                </c:pt>
                <c:pt idx="2">
                  <c:v>19759.5</c:v>
                </c:pt>
                <c:pt idx="3">
                  <c:v>19759.5</c:v>
                </c:pt>
                <c:pt idx="4">
                  <c:v>19759.5</c:v>
                </c:pt>
                <c:pt idx="5">
                  <c:v>19759.5</c:v>
                </c:pt>
                <c:pt idx="6">
                  <c:v>19759.5</c:v>
                </c:pt>
                <c:pt idx="7">
                  <c:v>19759.5</c:v>
                </c:pt>
                <c:pt idx="8">
                  <c:v>19759.5</c:v>
                </c:pt>
                <c:pt idx="9">
                  <c:v>19759.5</c:v>
                </c:pt>
                <c:pt idx="10">
                  <c:v>19759.5</c:v>
                </c:pt>
                <c:pt idx="11">
                  <c:v>19759.5</c:v>
                </c:pt>
                <c:pt idx="12">
                  <c:v>19759.5</c:v>
                </c:pt>
                <c:pt idx="13">
                  <c:v>19759.5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16992"/>
        <c:axId val="227217384"/>
      </c:lineChart>
      <c:catAx>
        <c:axId val="22721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217384"/>
        <c:crosses val="autoZero"/>
        <c:auto val="1"/>
        <c:lblAlgn val="ctr"/>
        <c:lblOffset val="100"/>
        <c:noMultiLvlLbl val="0"/>
      </c:catAx>
      <c:valAx>
        <c:axId val="227217384"/>
        <c:scaling>
          <c:orientation val="minMax"/>
          <c:max val="24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7216992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2018</a:t>
            </a:r>
          </a:p>
          <a:p>
            <a:pPr>
              <a:defRPr/>
            </a:pPr>
            <a:r>
              <a:rPr lang="cs-CZ" sz="1600"/>
              <a:t>Střední vzdělávání - kategorie oborů E - odborná výuka (v Kč/žáka)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92866464317658"/>
          <c:y val="0.20650711214289749"/>
          <c:w val="0.88068399829909561"/>
          <c:h val="0.61369376700252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2018'!$A$13</c:f>
              <c:strCache>
                <c:ptCount val="1"/>
                <c:pt idx="0">
                  <c:v>65-51-E/01 Stravovací a ubytovací služby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2018'!$AH$13:$AU$13</c:f>
              <c:numCache>
                <c:formatCode>#,##0</c:formatCode>
                <c:ptCount val="14"/>
                <c:pt idx="0">
                  <c:v>23946.835443037973</c:v>
                </c:pt>
                <c:pt idx="1">
                  <c:v>27338.982217782217</c:v>
                </c:pt>
                <c:pt idx="2">
                  <c:v>47845.481874063844</c:v>
                </c:pt>
                <c:pt idx="3">
                  <c:v>35783.588818755634</c:v>
                </c:pt>
                <c:pt idx="4">
                  <c:v>23565.891472868218</c:v>
                </c:pt>
                <c:pt idx="5">
                  <c:v>33551.622418879058</c:v>
                </c:pt>
                <c:pt idx="6">
                  <c:v>46767.954561665072</c:v>
                </c:pt>
                <c:pt idx="7">
                  <c:v>28942.452830188678</c:v>
                </c:pt>
                <c:pt idx="8">
                  <c:v>27648.571428571431</c:v>
                </c:pt>
                <c:pt idx="9">
                  <c:v>30752.381769805168</c:v>
                </c:pt>
                <c:pt idx="10">
                  <c:v>20517.112639999996</c:v>
                </c:pt>
                <c:pt idx="11">
                  <c:v>33200.325732899022</c:v>
                </c:pt>
                <c:pt idx="12">
                  <c:v>18604.2</c:v>
                </c:pt>
                <c:pt idx="13">
                  <c:v>23833.857772183761</c:v>
                </c:pt>
              </c:numCache>
            </c:numRef>
          </c:val>
        </c:ser>
        <c:ser>
          <c:idx val="1"/>
          <c:order val="1"/>
          <c:tx>
            <c:strRef>
              <c:f>'KN 2018'!$A$14</c:f>
              <c:strCache>
                <c:ptCount val="1"/>
                <c:pt idx="0">
                  <c:v>75-41-E/01 Pečovatelské služby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2018'!$AH$14:$AU$14</c:f>
              <c:numCache>
                <c:formatCode>#,##0</c:formatCode>
                <c:ptCount val="14"/>
                <c:pt idx="0">
                  <c:v>32533.104041272567</c:v>
                </c:pt>
                <c:pt idx="1">
                  <c:v>27338.982217782217</c:v>
                </c:pt>
                <c:pt idx="2">
                  <c:v>47845.481874063844</c:v>
                </c:pt>
                <c:pt idx="3">
                  <c:v>38342.028985507248</c:v>
                </c:pt>
                <c:pt idx="4">
                  <c:v>0</c:v>
                </c:pt>
                <c:pt idx="5">
                  <c:v>33551.622418879058</c:v>
                </c:pt>
                <c:pt idx="6">
                  <c:v>45087.46577292138</c:v>
                </c:pt>
                <c:pt idx="7">
                  <c:v>28942.452830188678</c:v>
                </c:pt>
                <c:pt idx="8">
                  <c:v>27648.571428571431</c:v>
                </c:pt>
                <c:pt idx="9">
                  <c:v>31498.54945054945</c:v>
                </c:pt>
                <c:pt idx="10">
                  <c:v>20517.112639999996</c:v>
                </c:pt>
                <c:pt idx="11">
                  <c:v>31361.538461538461</c:v>
                </c:pt>
                <c:pt idx="12">
                  <c:v>18604.2</c:v>
                </c:pt>
                <c:pt idx="13">
                  <c:v>26689.217758985204</c:v>
                </c:pt>
              </c:numCache>
            </c:numRef>
          </c:val>
        </c:ser>
        <c:ser>
          <c:idx val="2"/>
          <c:order val="2"/>
          <c:tx>
            <c:strRef>
              <c:f>'KN 2018'!$A$15</c:f>
              <c:strCache>
                <c:ptCount val="1"/>
                <c:pt idx="0">
                  <c:v>36-67-E/01 Zednické práce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2018'!$AH$15:$AU$15</c:f>
              <c:numCache>
                <c:formatCode>#,##0</c:formatCode>
                <c:ptCount val="14"/>
                <c:pt idx="0">
                  <c:v>39412.5</c:v>
                </c:pt>
                <c:pt idx="1">
                  <c:v>28640.838513867082</c:v>
                </c:pt>
                <c:pt idx="2">
                  <c:v>47845.481874063844</c:v>
                </c:pt>
                <c:pt idx="3">
                  <c:v>44240.802675585284</c:v>
                </c:pt>
                <c:pt idx="4">
                  <c:v>27511.312217194569</c:v>
                </c:pt>
                <c:pt idx="5">
                  <c:v>38687.074829931975</c:v>
                </c:pt>
                <c:pt idx="6">
                  <c:v>45171.696227448629</c:v>
                </c:pt>
                <c:pt idx="7">
                  <c:v>28942.452830188678</c:v>
                </c:pt>
                <c:pt idx="8">
                  <c:v>30135.986159169548</c:v>
                </c:pt>
                <c:pt idx="9">
                  <c:v>30752.381769805168</c:v>
                </c:pt>
                <c:pt idx="10">
                  <c:v>23664.79376</c:v>
                </c:pt>
                <c:pt idx="11">
                  <c:v>33918.469217970051</c:v>
                </c:pt>
                <c:pt idx="12">
                  <c:v>24805.599999999999</c:v>
                </c:pt>
                <c:pt idx="13">
                  <c:v>25939.726027397261</c:v>
                </c:pt>
              </c:numCache>
            </c:numRef>
          </c:val>
        </c:ser>
        <c:ser>
          <c:idx val="3"/>
          <c:order val="3"/>
          <c:tx>
            <c:strRef>
              <c:f>'KN 2018'!$A$16</c:f>
              <c:strCache>
                <c:ptCount val="1"/>
                <c:pt idx="0">
                  <c:v>29-51-E/01 Potravinářská výroba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2018'!$AH$16:$AU$16</c:f>
              <c:numCache>
                <c:formatCode>#,##0</c:formatCode>
                <c:ptCount val="14"/>
                <c:pt idx="0">
                  <c:v>37166.994106090373</c:v>
                </c:pt>
                <c:pt idx="1">
                  <c:v>30072.880439560435</c:v>
                </c:pt>
                <c:pt idx="2">
                  <c:v>47845.481874063844</c:v>
                </c:pt>
                <c:pt idx="3">
                  <c:v>44739.571589627965</c:v>
                </c:pt>
                <c:pt idx="4">
                  <c:v>28929.421094369551</c:v>
                </c:pt>
                <c:pt idx="5">
                  <c:v>33551.622418879058</c:v>
                </c:pt>
                <c:pt idx="6">
                  <c:v>74532.341379727179</c:v>
                </c:pt>
                <c:pt idx="7">
                  <c:v>28942.452830188678</c:v>
                </c:pt>
                <c:pt idx="8">
                  <c:v>27648.571428571431</c:v>
                </c:pt>
                <c:pt idx="9">
                  <c:v>30752.381769805168</c:v>
                </c:pt>
                <c:pt idx="10">
                  <c:v>20517.112639999996</c:v>
                </c:pt>
                <c:pt idx="11">
                  <c:v>31361.538461538461</c:v>
                </c:pt>
                <c:pt idx="12">
                  <c:v>18604.2</c:v>
                </c:pt>
                <c:pt idx="13">
                  <c:v>19541.795665634676</c:v>
                </c:pt>
              </c:numCache>
            </c:numRef>
          </c:val>
        </c:ser>
        <c:ser>
          <c:idx val="4"/>
          <c:order val="4"/>
          <c:tx>
            <c:strRef>
              <c:f>'KN 2018'!$A$17</c:f>
              <c:strCache>
                <c:ptCount val="1"/>
                <c:pt idx="0">
                  <c:v>23-51-E/01 Strojírenské práce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2018'!$AH$17:$AU$17</c:f>
              <c:numCache>
                <c:formatCode>#,##0</c:formatCode>
                <c:ptCount val="14"/>
                <c:pt idx="0">
                  <c:v>36034.285714285717</c:v>
                </c:pt>
                <c:pt idx="1">
                  <c:v>27338.982217782217</c:v>
                </c:pt>
                <c:pt idx="2">
                  <c:v>47845.481874063844</c:v>
                </c:pt>
                <c:pt idx="3">
                  <c:v>36440.771349862254</c:v>
                </c:pt>
                <c:pt idx="4">
                  <c:v>27346.326836581709</c:v>
                </c:pt>
                <c:pt idx="5">
                  <c:v>38687.074829931975</c:v>
                </c:pt>
                <c:pt idx="6">
                  <c:v>51666.187290910697</c:v>
                </c:pt>
                <c:pt idx="7">
                  <c:v>28942.452830188678</c:v>
                </c:pt>
                <c:pt idx="8">
                  <c:v>30135.986159169548</c:v>
                </c:pt>
                <c:pt idx="9">
                  <c:v>32019.302949061665</c:v>
                </c:pt>
                <c:pt idx="10">
                  <c:v>23664.79376</c:v>
                </c:pt>
                <c:pt idx="11">
                  <c:v>33390.663390663387</c:v>
                </c:pt>
                <c:pt idx="12">
                  <c:v>18604.2</c:v>
                </c:pt>
                <c:pt idx="13">
                  <c:v>28511.560780799664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218168"/>
        <c:axId val="227218560"/>
      </c:barChart>
      <c:catAx>
        <c:axId val="22721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218560"/>
        <c:crosses val="autoZero"/>
        <c:auto val="1"/>
        <c:lblAlgn val="ctr"/>
        <c:lblOffset val="100"/>
        <c:noMultiLvlLbl val="0"/>
      </c:catAx>
      <c:valAx>
        <c:axId val="227218560"/>
        <c:scaling>
          <c:orientation val="minMax"/>
          <c:max val="75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normativ MP </a:t>
                </a:r>
                <a:r>
                  <a:rPr lang="cs-CZ" sz="1000" b="1" i="0" u="none" strike="noStrike" baseline="0"/>
                  <a:t>pedagogů </a:t>
                </a:r>
                <a:r>
                  <a:rPr lang="en-US" sz="1000" b="1" i="0" u="none" strike="noStrike" baseline="0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7218168"/>
        <c:crosses val="autoZero"/>
        <c:crossBetween val="between"/>
        <c:majorUnit val="5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4988814317729E-2"/>
          <c:y val="0.12158054711246201"/>
          <c:w val="0.9825982199152471"/>
          <c:h val="6.230747752275662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2018</a:t>
            </a:r>
          </a:p>
          <a:p>
            <a:pPr>
              <a:defRPr/>
            </a:pPr>
            <a:r>
              <a:rPr lang="cs-CZ" sz="1600" baseline="0"/>
              <a:t>Střední vzdělávání - kategorie oborů E</a:t>
            </a:r>
            <a:r>
              <a:rPr lang="cs-CZ" sz="1600" b="1" i="0" u="none" strike="noStrike" baseline="0"/>
              <a:t> - odborná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448076969102291"/>
          <c:w val="0.88823707092479354"/>
          <c:h val="0.61572010945440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2018'!$A$13</c:f>
              <c:strCache>
                <c:ptCount val="1"/>
                <c:pt idx="0">
                  <c:v>65-51-E/01 Stravovací a ubytovací služby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2018'!$AX$13:$BK$13</c:f>
              <c:numCache>
                <c:formatCode>#,##0</c:formatCode>
                <c:ptCount val="14"/>
                <c:pt idx="0">
                  <c:v>4466.666666666667</c:v>
                </c:pt>
                <c:pt idx="1">
                  <c:v>4223.4193548387093</c:v>
                </c:pt>
                <c:pt idx="2">
                  <c:v>4127.4242324755432</c:v>
                </c:pt>
                <c:pt idx="3">
                  <c:v>4580.1912045889103</c:v>
                </c:pt>
                <c:pt idx="4">
                  <c:v>6011.689396047871</c:v>
                </c:pt>
                <c:pt idx="5">
                  <c:v>3420.7717041800643</c:v>
                </c:pt>
                <c:pt idx="6">
                  <c:v>5191.7047625683172</c:v>
                </c:pt>
                <c:pt idx="7">
                  <c:v>3767.9601990049755</c:v>
                </c:pt>
                <c:pt idx="8">
                  <c:v>3445.6438356164385</c:v>
                </c:pt>
                <c:pt idx="9">
                  <c:v>4519.1334278193963</c:v>
                </c:pt>
                <c:pt idx="10">
                  <c:v>5832.8482328482332</c:v>
                </c:pt>
                <c:pt idx="11">
                  <c:v>3724.6027924891673</c:v>
                </c:pt>
                <c:pt idx="12">
                  <c:v>3353.5682558483859</c:v>
                </c:pt>
                <c:pt idx="13">
                  <c:v>4371.9038817005548</c:v>
                </c:pt>
              </c:numCache>
            </c:numRef>
          </c:val>
        </c:ser>
        <c:ser>
          <c:idx val="1"/>
          <c:order val="1"/>
          <c:tx>
            <c:strRef>
              <c:f>'KN 2018'!$A$14</c:f>
              <c:strCache>
                <c:ptCount val="1"/>
                <c:pt idx="0">
                  <c:v>75-41-E/01 Pečovatelské služby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2018'!$AX$14:$BK$14</c:f>
              <c:numCache>
                <c:formatCode>#,##0</c:formatCode>
                <c:ptCount val="14"/>
                <c:pt idx="0">
                  <c:v>4466.666666666667</c:v>
                </c:pt>
                <c:pt idx="1">
                  <c:v>4223.4193548387093</c:v>
                </c:pt>
                <c:pt idx="2">
                  <c:v>4127.4242324755432</c:v>
                </c:pt>
                <c:pt idx="3">
                  <c:v>4580.1912045889103</c:v>
                </c:pt>
                <c:pt idx="4">
                  <c:v>0</c:v>
                </c:pt>
                <c:pt idx="5">
                  <c:v>3420.7717041800643</c:v>
                </c:pt>
                <c:pt idx="6">
                  <c:v>5191.7047625683172</c:v>
                </c:pt>
                <c:pt idx="7">
                  <c:v>3767.9601990049755</c:v>
                </c:pt>
                <c:pt idx="8">
                  <c:v>3445.6438356164385</c:v>
                </c:pt>
                <c:pt idx="9">
                  <c:v>4519.1334278193963</c:v>
                </c:pt>
                <c:pt idx="10">
                  <c:v>6353.9003522898838</c:v>
                </c:pt>
                <c:pt idx="11">
                  <c:v>3724.6027924891673</c:v>
                </c:pt>
                <c:pt idx="12">
                  <c:v>3353.5682558483859</c:v>
                </c:pt>
                <c:pt idx="13">
                  <c:v>4371.9038817005548</c:v>
                </c:pt>
              </c:numCache>
            </c:numRef>
          </c:val>
        </c:ser>
        <c:ser>
          <c:idx val="2"/>
          <c:order val="2"/>
          <c:tx>
            <c:strRef>
              <c:f>'KN 2018'!$A$15</c:f>
              <c:strCache>
                <c:ptCount val="1"/>
                <c:pt idx="0">
                  <c:v>36-67-E/01 Zednické práce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2018'!$AX$15:$BK$15</c:f>
              <c:numCache>
                <c:formatCode>#,##0</c:formatCode>
                <c:ptCount val="14"/>
                <c:pt idx="0">
                  <c:v>4466.666666666667</c:v>
                </c:pt>
                <c:pt idx="1">
                  <c:v>4223.4193548387093</c:v>
                </c:pt>
                <c:pt idx="2">
                  <c:v>4127.4242324755432</c:v>
                </c:pt>
                <c:pt idx="3">
                  <c:v>4580.1912045889103</c:v>
                </c:pt>
                <c:pt idx="4">
                  <c:v>5837.8378378378375</c:v>
                </c:pt>
                <c:pt idx="5">
                  <c:v>3420.7717041800643</c:v>
                </c:pt>
                <c:pt idx="6">
                  <c:v>6073.9021837813862</c:v>
                </c:pt>
                <c:pt idx="7">
                  <c:v>3767.9601990049755</c:v>
                </c:pt>
                <c:pt idx="8">
                  <c:v>3445.6438356164385</c:v>
                </c:pt>
                <c:pt idx="9">
                  <c:v>4519.1334278193963</c:v>
                </c:pt>
                <c:pt idx="10">
                  <c:v>6353.9003522898838</c:v>
                </c:pt>
                <c:pt idx="11">
                  <c:v>3724.6027924891673</c:v>
                </c:pt>
                <c:pt idx="12">
                  <c:v>3353.5682558483859</c:v>
                </c:pt>
                <c:pt idx="13">
                  <c:v>4371.9038817005548</c:v>
                </c:pt>
              </c:numCache>
            </c:numRef>
          </c:val>
        </c:ser>
        <c:ser>
          <c:idx val="3"/>
          <c:order val="3"/>
          <c:tx>
            <c:strRef>
              <c:f>'KN 2018'!$A$16</c:f>
              <c:strCache>
                <c:ptCount val="1"/>
                <c:pt idx="0">
                  <c:v>29-51-E/01 Potravinářská výroba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2018'!$AX$16:$BK$16</c:f>
              <c:numCache>
                <c:formatCode>#,##0</c:formatCode>
                <c:ptCount val="14"/>
                <c:pt idx="0">
                  <c:v>4466.666666666667</c:v>
                </c:pt>
                <c:pt idx="1">
                  <c:v>4223.4193548387093</c:v>
                </c:pt>
                <c:pt idx="2">
                  <c:v>4127.4242324755432</c:v>
                </c:pt>
                <c:pt idx="3">
                  <c:v>4580.1912045889103</c:v>
                </c:pt>
                <c:pt idx="4">
                  <c:v>9473.6842105263149</c:v>
                </c:pt>
                <c:pt idx="5">
                  <c:v>3420.7717041800643</c:v>
                </c:pt>
                <c:pt idx="6">
                  <c:v>5191.7047625683172</c:v>
                </c:pt>
                <c:pt idx="7">
                  <c:v>3767.9601990049755</c:v>
                </c:pt>
                <c:pt idx="8">
                  <c:v>3445.6438356164385</c:v>
                </c:pt>
                <c:pt idx="9">
                  <c:v>4519.1334278193963</c:v>
                </c:pt>
                <c:pt idx="10">
                  <c:v>5832.8482328482332</c:v>
                </c:pt>
                <c:pt idx="11">
                  <c:v>3913.6593591905566</c:v>
                </c:pt>
                <c:pt idx="12">
                  <c:v>3353.5682558483859</c:v>
                </c:pt>
                <c:pt idx="13">
                  <c:v>4371.9038817005548</c:v>
                </c:pt>
              </c:numCache>
            </c:numRef>
          </c:val>
        </c:ser>
        <c:ser>
          <c:idx val="4"/>
          <c:order val="4"/>
          <c:tx>
            <c:strRef>
              <c:f>'KN 2018'!$A$17</c:f>
              <c:strCache>
                <c:ptCount val="1"/>
                <c:pt idx="0">
                  <c:v>23-51-E/01 Strojírenské práce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2018'!$AX$17:$BK$17</c:f>
              <c:numCache>
                <c:formatCode>#,##0</c:formatCode>
                <c:ptCount val="14"/>
                <c:pt idx="0">
                  <c:v>4466.666666666667</c:v>
                </c:pt>
                <c:pt idx="1">
                  <c:v>4223.4193548387093</c:v>
                </c:pt>
                <c:pt idx="2">
                  <c:v>4127.4242324755432</c:v>
                </c:pt>
                <c:pt idx="3">
                  <c:v>4580.1912045889103</c:v>
                </c:pt>
                <c:pt idx="4">
                  <c:v>7714.2857142857147</c:v>
                </c:pt>
                <c:pt idx="5">
                  <c:v>3420.7717041800643</c:v>
                </c:pt>
                <c:pt idx="6">
                  <c:v>6073.9021837813862</c:v>
                </c:pt>
                <c:pt idx="7">
                  <c:v>3767.9601990049755</c:v>
                </c:pt>
                <c:pt idx="8">
                  <c:v>3445.6438356164385</c:v>
                </c:pt>
                <c:pt idx="9">
                  <c:v>4519.1334278193963</c:v>
                </c:pt>
                <c:pt idx="10">
                  <c:v>6353.9003522898838</c:v>
                </c:pt>
                <c:pt idx="11">
                  <c:v>3913.6593591905566</c:v>
                </c:pt>
                <c:pt idx="12">
                  <c:v>3353.5682558483859</c:v>
                </c:pt>
                <c:pt idx="13">
                  <c:v>4371.9038817005548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114192"/>
        <c:axId val="228114584"/>
      </c:barChart>
      <c:catAx>
        <c:axId val="22811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8114584"/>
        <c:crosses val="autoZero"/>
        <c:auto val="1"/>
        <c:lblAlgn val="ctr"/>
        <c:lblOffset val="100"/>
        <c:noMultiLvlLbl val="0"/>
      </c:catAx>
      <c:valAx>
        <c:axId val="228114584"/>
        <c:scaling>
          <c:orientation val="minMax"/>
          <c:max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114192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8557773574392449"/>
          <c:h val="6.433381997463119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2018</a:t>
            </a:r>
          </a:p>
          <a:p>
            <a:pPr>
              <a:defRPr/>
            </a:pPr>
            <a:r>
              <a:rPr lang="cs-CZ" sz="1600" baseline="0"/>
              <a:t>Střední vzdělávání - kategorie oborů E</a:t>
            </a:r>
            <a:r>
              <a:rPr lang="cs-CZ" sz="1600" b="1" i="0" u="none" strike="noStrike" baseline="0"/>
              <a:t> - odborná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455666505374213E-2"/>
          <c:y val="0.21055979704664576"/>
          <c:w val="0.89915699643689795"/>
          <c:h val="0.60964108209878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2018'!$A$13</c:f>
              <c:strCache>
                <c:ptCount val="1"/>
                <c:pt idx="0">
                  <c:v>65-51-E/01 Stravovací a ubytovací služby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2018'!$R$13:$AE$13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262</c:v>
                </c:pt>
                <c:pt idx="4">
                  <c:v>0</c:v>
                </c:pt>
                <c:pt idx="5">
                  <c:v>475</c:v>
                </c:pt>
                <c:pt idx="6">
                  <c:v>0</c:v>
                </c:pt>
                <c:pt idx="7">
                  <c:v>111.2</c:v>
                </c:pt>
                <c:pt idx="8">
                  <c:v>93</c:v>
                </c:pt>
                <c:pt idx="9">
                  <c:v>166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ser>
          <c:idx val="1"/>
          <c:order val="1"/>
          <c:tx>
            <c:strRef>
              <c:f>'KN 2018'!$A$14</c:f>
              <c:strCache>
                <c:ptCount val="1"/>
                <c:pt idx="0">
                  <c:v>75-41-E/01 Pečovatelské služby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2018'!$R$14:$AE$14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262</c:v>
                </c:pt>
                <c:pt idx="4">
                  <c:v>0</c:v>
                </c:pt>
                <c:pt idx="5">
                  <c:v>475</c:v>
                </c:pt>
                <c:pt idx="6">
                  <c:v>0</c:v>
                </c:pt>
                <c:pt idx="7">
                  <c:v>111.2</c:v>
                </c:pt>
                <c:pt idx="8">
                  <c:v>93</c:v>
                </c:pt>
                <c:pt idx="9">
                  <c:v>169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ser>
          <c:idx val="2"/>
          <c:order val="2"/>
          <c:tx>
            <c:strRef>
              <c:f>'KN 2018'!$A$15</c:f>
              <c:strCache>
                <c:ptCount val="1"/>
                <c:pt idx="0">
                  <c:v>36-67-E/01 Zednické práce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2018'!$R$15:$AE$15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262</c:v>
                </c:pt>
                <c:pt idx="4">
                  <c:v>0</c:v>
                </c:pt>
                <c:pt idx="5">
                  <c:v>497</c:v>
                </c:pt>
                <c:pt idx="6">
                  <c:v>0</c:v>
                </c:pt>
                <c:pt idx="7">
                  <c:v>111.2</c:v>
                </c:pt>
                <c:pt idx="8">
                  <c:v>101</c:v>
                </c:pt>
                <c:pt idx="9">
                  <c:v>166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ser>
          <c:idx val="3"/>
          <c:order val="3"/>
          <c:tx>
            <c:strRef>
              <c:f>'KN 2018'!$A$16</c:f>
              <c:strCache>
                <c:ptCount val="1"/>
                <c:pt idx="0">
                  <c:v>29-51-E/01 Potravinářská výroba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2018'!$R$16:$AE$16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262</c:v>
                </c:pt>
                <c:pt idx="4">
                  <c:v>0</c:v>
                </c:pt>
                <c:pt idx="5">
                  <c:v>475</c:v>
                </c:pt>
                <c:pt idx="6">
                  <c:v>0</c:v>
                </c:pt>
                <c:pt idx="7">
                  <c:v>111.2</c:v>
                </c:pt>
                <c:pt idx="8">
                  <c:v>93</c:v>
                </c:pt>
                <c:pt idx="9">
                  <c:v>166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ser>
          <c:idx val="4"/>
          <c:order val="4"/>
          <c:tx>
            <c:strRef>
              <c:f>'KN 2018'!$A$17</c:f>
              <c:strCache>
                <c:ptCount val="1"/>
                <c:pt idx="0">
                  <c:v>23-51-E/01 Strojírenské práce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2018'!$R$17:$AE$17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262</c:v>
                </c:pt>
                <c:pt idx="4">
                  <c:v>0</c:v>
                </c:pt>
                <c:pt idx="5">
                  <c:v>497</c:v>
                </c:pt>
                <c:pt idx="6">
                  <c:v>0</c:v>
                </c:pt>
                <c:pt idx="7">
                  <c:v>111.2</c:v>
                </c:pt>
                <c:pt idx="8">
                  <c:v>101</c:v>
                </c:pt>
                <c:pt idx="9">
                  <c:v>172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115368"/>
        <c:axId val="228115760"/>
      </c:barChart>
      <c:catAx>
        <c:axId val="228115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8115760"/>
        <c:crosses val="autoZero"/>
        <c:auto val="1"/>
        <c:lblAlgn val="ctr"/>
        <c:lblOffset val="100"/>
        <c:noMultiLvlLbl val="0"/>
      </c:catAx>
      <c:valAx>
        <c:axId val="228115760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115368"/>
        <c:crosses val="autoZero"/>
        <c:crossBetween val="between"/>
        <c:majorUnit val="5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7961870408657115"/>
          <c:h val="6.433381997463123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Pp pro stanovení krajského normativu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E</a:t>
            </a:r>
            <a:r>
              <a:rPr lang="cs-CZ" sz="1600" b="1" i="0" u="none" strike="noStrike" baseline="0"/>
              <a:t> - odborná výuka </a:t>
            </a:r>
            <a:r>
              <a:rPr lang="cs-CZ" sz="1600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2018'!$CD$5:$CQ$5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2018'!$CD$13:$CQ$13</c:f>
              <c:numCache>
                <c:formatCode>#,##0</c:formatCode>
                <c:ptCount val="14"/>
                <c:pt idx="0">
                  <c:v>31530</c:v>
                </c:pt>
                <c:pt idx="1">
                  <c:v>33398</c:v>
                </c:pt>
                <c:pt idx="2">
                  <c:v>31975</c:v>
                </c:pt>
                <c:pt idx="3">
                  <c:v>33070</c:v>
                </c:pt>
                <c:pt idx="4">
                  <c:v>30400</c:v>
                </c:pt>
                <c:pt idx="5">
                  <c:v>28435</c:v>
                </c:pt>
                <c:pt idx="6">
                  <c:v>31550</c:v>
                </c:pt>
                <c:pt idx="7">
                  <c:v>30679</c:v>
                </c:pt>
                <c:pt idx="8">
                  <c:v>29031</c:v>
                </c:pt>
                <c:pt idx="9">
                  <c:v>29858</c:v>
                </c:pt>
                <c:pt idx="10">
                  <c:v>31079</c:v>
                </c:pt>
                <c:pt idx="11">
                  <c:v>33975</c:v>
                </c:pt>
                <c:pt idx="12">
                  <c:v>31007</c:v>
                </c:pt>
                <c:pt idx="13">
                  <c:v>31560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116544"/>
        <c:axId val="228116936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2018'!$CD$5:$CQ$5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2018'!$CD$18:$CQ$18</c:f>
              <c:numCache>
                <c:formatCode>#,##0</c:formatCode>
                <c:ptCount val="14"/>
                <c:pt idx="0">
                  <c:v>31253.357142857141</c:v>
                </c:pt>
                <c:pt idx="1">
                  <c:v>31253.357142857141</c:v>
                </c:pt>
                <c:pt idx="2">
                  <c:v>31253.357142857141</c:v>
                </c:pt>
                <c:pt idx="3">
                  <c:v>31253.357142857141</c:v>
                </c:pt>
                <c:pt idx="4">
                  <c:v>31253.357142857141</c:v>
                </c:pt>
                <c:pt idx="5">
                  <c:v>31253.357142857141</c:v>
                </c:pt>
                <c:pt idx="6">
                  <c:v>31253.357142857141</c:v>
                </c:pt>
                <c:pt idx="7">
                  <c:v>31253.357142857141</c:v>
                </c:pt>
                <c:pt idx="8">
                  <c:v>31253.357142857141</c:v>
                </c:pt>
                <c:pt idx="9">
                  <c:v>31253.357142857141</c:v>
                </c:pt>
                <c:pt idx="10">
                  <c:v>31253.357142857141</c:v>
                </c:pt>
                <c:pt idx="11">
                  <c:v>31253.357142857141</c:v>
                </c:pt>
                <c:pt idx="12">
                  <c:v>31253.357142857141</c:v>
                </c:pt>
                <c:pt idx="13">
                  <c:v>31253.357142857141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116544"/>
        <c:axId val="228116936"/>
      </c:lineChart>
      <c:catAx>
        <c:axId val="22811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8116936"/>
        <c:crosses val="autoZero"/>
        <c:auto val="1"/>
        <c:lblAlgn val="ctr"/>
        <c:lblOffset val="100"/>
        <c:noMultiLvlLbl val="0"/>
      </c:catAx>
      <c:valAx>
        <c:axId val="228116936"/>
        <c:scaling>
          <c:orientation val="minMax"/>
          <c:max val="35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8116544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103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85725</xdr:colOff>
      <xdr:row>2</xdr:row>
      <xdr:rowOff>133349</xdr:rowOff>
    </xdr:from>
    <xdr:to>
      <xdr:col>13</xdr:col>
      <xdr:colOff>561975</xdr:colOff>
      <xdr:row>3</xdr:row>
      <xdr:rowOff>180975</xdr:rowOff>
    </xdr:to>
    <xdr:sp macro="" textlink="">
      <xdr:nvSpPr>
        <xdr:cNvPr id="3" name="TextovéPole 2"/>
        <xdr:cNvSpPr txBox="1"/>
      </xdr:nvSpPr>
      <xdr:spPr>
        <a:xfrm>
          <a:off x="6791325" y="514349"/>
          <a:ext cx="1695450" cy="238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0.8514</cdr:x>
      <cdr:y>0.1155</cdr:y>
    </cdr:from>
    <cdr:to>
      <cdr:x>0.87933</cdr:x>
      <cdr:y>0.18997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7143743" y="838209"/>
          <a:ext cx="466737" cy="23810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4</xdr:row>
      <xdr:rowOff>85724</xdr:rowOff>
    </xdr:from>
    <xdr:to>
      <xdr:col>13</xdr:col>
      <xdr:colOff>438150</xdr:colOff>
      <xdr:row>5</xdr:row>
      <xdr:rowOff>114299</xdr:rowOff>
    </xdr:to>
    <xdr:sp macro="" textlink="">
      <xdr:nvSpPr>
        <xdr:cNvPr id="3" name="TextovéPole 2"/>
        <xdr:cNvSpPr txBox="1"/>
      </xdr:nvSpPr>
      <xdr:spPr>
        <a:xfrm>
          <a:off x="6724650" y="847724"/>
          <a:ext cx="1638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0.83464</cdr:x>
      <cdr:y>0.16869</cdr:y>
    </cdr:from>
    <cdr:to>
      <cdr:x>0.86034</cdr:x>
      <cdr:y>0.23404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7019947" y="1152533"/>
          <a:ext cx="409557" cy="21904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4199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180975</xdr:rowOff>
    </xdr:from>
    <xdr:to>
      <xdr:col>7</xdr:col>
      <xdr:colOff>485775</xdr:colOff>
      <xdr:row>6</xdr:row>
      <xdr:rowOff>19051</xdr:rowOff>
    </xdr:to>
    <xdr:sp macro="" textlink="">
      <xdr:nvSpPr>
        <xdr:cNvPr id="3" name="TextovéPole 2"/>
        <xdr:cNvSpPr txBox="1"/>
      </xdr:nvSpPr>
      <xdr:spPr>
        <a:xfrm>
          <a:off x="3162300" y="942975"/>
          <a:ext cx="1590675" cy="219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0.42458</cdr:x>
      <cdr:y>0.17173</cdr:y>
    </cdr:from>
    <cdr:to>
      <cdr:x>0.44023</cdr:x>
      <cdr:y>0.22948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3505209" y="1190569"/>
          <a:ext cx="361946" cy="133415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438150</xdr:colOff>
      <xdr:row>5</xdr:row>
      <xdr:rowOff>38100</xdr:rowOff>
    </xdr:from>
    <xdr:to>
      <xdr:col>6</xdr:col>
      <xdr:colOff>190500</xdr:colOff>
      <xdr:row>6</xdr:row>
      <xdr:rowOff>57149</xdr:rowOff>
    </xdr:to>
    <xdr:sp macro="" textlink="">
      <xdr:nvSpPr>
        <xdr:cNvPr id="3" name="TextovéPole 2"/>
        <xdr:cNvSpPr txBox="1"/>
      </xdr:nvSpPr>
      <xdr:spPr>
        <a:xfrm>
          <a:off x="2266950" y="990600"/>
          <a:ext cx="1581150" cy="209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0.35866</cdr:x>
      <cdr:y>0.19301</cdr:y>
    </cdr:from>
    <cdr:to>
      <cdr:x>0.38101</cdr:x>
      <cdr:y>0.23708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3014655" y="1252534"/>
          <a:ext cx="276243" cy="190496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89.85546875" customWidth="1"/>
  </cols>
  <sheetData>
    <row r="1" spans="1:1" x14ac:dyDescent="0.25">
      <c r="A1" s="59"/>
    </row>
    <row r="2" spans="1:1" x14ac:dyDescent="0.25">
      <c r="A2" s="59" t="s">
        <v>54</v>
      </c>
    </row>
    <row r="3" spans="1:1" x14ac:dyDescent="0.25">
      <c r="A3" s="32"/>
    </row>
    <row r="4" spans="1:1" x14ac:dyDescent="0.25">
      <c r="A4" s="32"/>
    </row>
    <row r="5" spans="1:1" x14ac:dyDescent="0.25">
      <c r="A5" s="32"/>
    </row>
    <row r="6" spans="1:1" x14ac:dyDescent="0.25">
      <c r="A6" s="32"/>
    </row>
    <row r="7" spans="1:1" x14ac:dyDescent="0.25">
      <c r="A7" s="32"/>
    </row>
    <row r="8" spans="1:1" x14ac:dyDescent="0.25">
      <c r="A8" s="32"/>
    </row>
    <row r="9" spans="1:1" x14ac:dyDescent="0.25">
      <c r="A9" s="32"/>
    </row>
    <row r="10" spans="1:1" x14ac:dyDescent="0.25">
      <c r="A10" s="32"/>
    </row>
    <row r="11" spans="1:1" x14ac:dyDescent="0.25">
      <c r="A11" s="32"/>
    </row>
    <row r="12" spans="1:1" x14ac:dyDescent="0.25">
      <c r="A12" s="32"/>
    </row>
    <row r="13" spans="1:1" x14ac:dyDescent="0.25">
      <c r="A13" s="32"/>
    </row>
    <row r="14" spans="1:1" ht="36" x14ac:dyDescent="0.55000000000000004">
      <c r="A14" s="33" t="s">
        <v>29</v>
      </c>
    </row>
    <row r="15" spans="1:1" x14ac:dyDescent="0.25">
      <c r="A15" s="32"/>
    </row>
    <row r="16" spans="1:1" x14ac:dyDescent="0.25">
      <c r="A16" s="32"/>
    </row>
    <row r="17" spans="1:1" x14ac:dyDescent="0.25">
      <c r="A17" s="32"/>
    </row>
    <row r="18" spans="1:1" ht="18.75" x14ac:dyDescent="0.3">
      <c r="A18" s="34" t="s">
        <v>43</v>
      </c>
    </row>
    <row r="19" spans="1:1" x14ac:dyDescent="0.25">
      <c r="A19" s="32"/>
    </row>
    <row r="20" spans="1:1" ht="18.75" x14ac:dyDescent="0.3">
      <c r="A20" s="34" t="s">
        <v>42</v>
      </c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60" t="s">
        <v>30</v>
      </c>
    </row>
    <row r="25" spans="1:1" x14ac:dyDescent="0.25">
      <c r="A25" s="59"/>
    </row>
    <row r="26" spans="1:1" x14ac:dyDescent="0.25">
      <c r="A26" s="60" t="s">
        <v>41</v>
      </c>
    </row>
    <row r="27" spans="1:1" x14ac:dyDescent="0.25">
      <c r="A27" s="60" t="s">
        <v>39</v>
      </c>
    </row>
    <row r="28" spans="1:1" x14ac:dyDescent="0.25">
      <c r="A28" s="60" t="s">
        <v>38</v>
      </c>
    </row>
    <row r="29" spans="1:1" x14ac:dyDescent="0.25">
      <c r="A29" s="60" t="s">
        <v>40</v>
      </c>
    </row>
    <row r="30" spans="1:1" x14ac:dyDescent="0.25">
      <c r="A30" s="60" t="s">
        <v>45</v>
      </c>
    </row>
    <row r="31" spans="1:1" x14ac:dyDescent="0.25">
      <c r="A31" s="60"/>
    </row>
    <row r="32" spans="1:1" x14ac:dyDescent="0.25">
      <c r="A32" s="65"/>
    </row>
    <row r="33" spans="1:1" x14ac:dyDescent="0.25">
      <c r="A33" s="60"/>
    </row>
    <row r="34" spans="1:1" x14ac:dyDescent="0.25">
      <c r="A34" s="60"/>
    </row>
    <row r="35" spans="1:1" x14ac:dyDescent="0.25">
      <c r="A35" s="60"/>
    </row>
    <row r="36" spans="1:1" x14ac:dyDescent="0.25">
      <c r="A36" s="60"/>
    </row>
    <row r="37" spans="1:1" x14ac:dyDescent="0.25">
      <c r="A37" s="60"/>
    </row>
    <row r="38" spans="1:1" x14ac:dyDescent="0.25">
      <c r="A38" s="60"/>
    </row>
    <row r="39" spans="1:1" x14ac:dyDescent="0.25">
      <c r="A39" s="60"/>
    </row>
    <row r="40" spans="1:1" x14ac:dyDescent="0.25">
      <c r="A40" s="60"/>
    </row>
    <row r="41" spans="1:1" x14ac:dyDescent="0.25">
      <c r="A41" s="32"/>
    </row>
    <row r="44" spans="1:1" x14ac:dyDescent="0.25">
      <c r="A44" s="32"/>
    </row>
    <row r="45" spans="1:1" x14ac:dyDescent="0.25">
      <c r="A45" s="35" t="s">
        <v>24</v>
      </c>
    </row>
    <row r="46" spans="1:1" x14ac:dyDescent="0.25">
      <c r="A46" s="32" t="s">
        <v>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P3" sqref="P3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8f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N36" sqref="N36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8f
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AE40"/>
  <sheetViews>
    <sheetView zoomScaleNormal="100" workbookViewId="0">
      <selection sqref="A1:P1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">
        <v>46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44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2018'!A6</f>
        <v>65-51-E/01 Stravovací a ubytovací služby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35</v>
      </c>
      <c r="B7" s="52">
        <f>IF(ISNUMBER('KN 2018'!B6),'KN 2018'!B6,"")</f>
        <v>20345.223861114737</v>
      </c>
      <c r="C7" s="52">
        <f>IF(ISNUMBER('KN 2018'!C6),'KN 2018'!C6,"")</f>
        <v>13884.263203463204</v>
      </c>
      <c r="D7" s="52">
        <f>IF(ISNUMBER('KN 2018'!D6),'KN 2018'!D6,"")</f>
        <v>16051.399692873896</v>
      </c>
      <c r="E7" s="52">
        <f>IF(ISNUMBER('KN 2018'!E6),'KN 2018'!E6,"")</f>
        <v>18191.628151664849</v>
      </c>
      <c r="F7" s="52">
        <f>IF(ISNUMBER('KN 2018'!F6),'KN 2018'!F6,"")</f>
        <v>26441.97069516161</v>
      </c>
      <c r="G7" s="52">
        <f>IF(ISNUMBER('KN 2018'!G6),'KN 2018'!G6,"")</f>
        <v>12270.321500832724</v>
      </c>
      <c r="H7" s="52">
        <f>IF(ISNUMBER('KN 2018'!H6),'KN 2018'!H6,"")</f>
        <v>21988.44952875844</v>
      </c>
      <c r="I7" s="52">
        <f>IF(ISNUMBER('KN 2018'!I6),'KN 2018'!I6,"")</f>
        <v>10795.736969367979</v>
      </c>
      <c r="J7" s="52">
        <f>IF(ISNUMBER('KN 2018'!J6),'KN 2018'!J6,"")</f>
        <v>13596.76788711169</v>
      </c>
      <c r="K7" s="52">
        <f>IF(ISNUMBER('KN 2018'!K6),'KN 2018'!K6,"")</f>
        <v>13619.145703331436</v>
      </c>
      <c r="L7" s="52">
        <f>IF(ISNUMBER('KN 2018'!L6),'KN 2018'!L6,"")</f>
        <v>12928.455158822813</v>
      </c>
      <c r="M7" s="52">
        <f>IF(ISNUMBER('KN 2018'!M6),'KN 2018'!M6,"")</f>
        <v>16274.872423713627</v>
      </c>
      <c r="N7" s="52">
        <f>IF(ISNUMBER('KN 2018'!N6),'KN 2018'!N6,"")</f>
        <v>18598.176948051951</v>
      </c>
      <c r="O7" s="52">
        <f>IF(ISNUMBER('KN 2018'!O6),'KN 2018'!O6,"")</f>
        <v>14042.157125372034</v>
      </c>
      <c r="P7" s="46">
        <f>IF(ISNUMBER('KN 2018'!P6),'KN 2018'!P6,"")</f>
        <v>16359.183489260073</v>
      </c>
    </row>
    <row r="8" spans="1:31" s="39" customFormat="1" x14ac:dyDescent="0.25">
      <c r="A8" s="42" t="s">
        <v>36</v>
      </c>
      <c r="B8" s="38">
        <f>IF(ISNUMBER('KN 2018'!R6),'KN 2018'!R6,"")</f>
        <v>790</v>
      </c>
      <c r="C8" s="38">
        <f>IF(ISNUMBER('KN 2018'!S6),'KN 2018'!S6,"")</f>
        <v>605</v>
      </c>
      <c r="D8" s="38">
        <f>IF(ISNUMBER('KN 2018'!T6),'KN 2018'!T6,"")</f>
        <v>980</v>
      </c>
      <c r="E8" s="38">
        <f>IF(ISNUMBER('KN 2018'!U6),'KN 2018'!U6,"")</f>
        <v>517</v>
      </c>
      <c r="F8" s="38">
        <f>IF(ISNUMBER('KN 2018'!V6),'KN 2018'!V6,"")</f>
        <v>770</v>
      </c>
      <c r="G8" s="38">
        <f>IF(ISNUMBER('KN 2018'!W6),'KN 2018'!W6,"")</f>
        <v>332</v>
      </c>
      <c r="H8" s="38">
        <f>IF(ISNUMBER('KN 2018'!X6),'KN 2018'!X6,"")</f>
        <v>720</v>
      </c>
      <c r="I8" s="38">
        <f>IF(ISNUMBER('KN 2018'!Y6),'KN 2018'!Y6,"")</f>
        <v>686.7</v>
      </c>
      <c r="J8" s="38">
        <f>IF(ISNUMBER('KN 2018'!Z6),'KN 2018'!Z6,"")</f>
        <v>643</v>
      </c>
      <c r="K8" s="38">
        <f>IF(ISNUMBER('KN 2018'!AA6),'KN 2018'!AA6,"")</f>
        <v>549</v>
      </c>
      <c r="L8" s="38">
        <f>IF(ISNUMBER('KN 2018'!AB6),'KN 2018'!AB6,"")</f>
        <v>418</v>
      </c>
      <c r="M8" s="38">
        <f>IF(ISNUMBER('KN 2018'!AC6),'KN 2018'!AC6,"")</f>
        <v>697</v>
      </c>
      <c r="N8" s="38">
        <f>IF(ISNUMBER('KN 2018'!AD6),'KN 2018'!AD6,"")</f>
        <v>542</v>
      </c>
      <c r="O8" s="38">
        <f>IF(ISNUMBER('KN 2018'!AE6),'KN 2018'!AE6,"")</f>
        <v>310</v>
      </c>
      <c r="P8" s="47">
        <f>IF(ISNUMBER('KN 2018'!AF6),'KN 2018'!AF6,"")</f>
        <v>611.40714285714296</v>
      </c>
    </row>
    <row r="9" spans="1:31" x14ac:dyDescent="0.25">
      <c r="A9" s="43" t="s">
        <v>25</v>
      </c>
      <c r="B9" s="37">
        <f>IF(ISNUMBER('KN 2018'!BN6),'KN 2018'!BN6,"")</f>
        <v>23.5</v>
      </c>
      <c r="C9" s="37">
        <f>IF(ISNUMBER('KN 2018'!BO6),'KN 2018'!BO6,"")</f>
        <v>39.487179487179489</v>
      </c>
      <c r="D9" s="37">
        <f>IF(ISNUMBER('KN 2018'!BP6),'KN 2018'!BP6,"")</f>
        <v>31.505437882526309</v>
      </c>
      <c r="E9" s="37">
        <f>IF(ISNUMBER('KN 2018'!BQ6),'KN 2018'!BQ6,"")</f>
        <v>28.34</v>
      </c>
      <c r="F9" s="37">
        <f>IF(ISNUMBER('KN 2018'!BR6),'KN 2018'!BR6,"")</f>
        <v>16.87</v>
      </c>
      <c r="G9" s="37">
        <f>IF(ISNUMBER('KN 2018'!BS6),'KN 2018'!BS6,"")</f>
        <v>37.450000000000003</v>
      </c>
      <c r="H9" s="37">
        <f>IF(ISNUMBER('KN 2018'!BT6),'KN 2018'!BT6,"")</f>
        <v>22.218786047389077</v>
      </c>
      <c r="I9" s="37">
        <f>IF(ISNUMBER('KN 2018'!BU6),'KN 2018'!BU6,"")</f>
        <v>47.71</v>
      </c>
      <c r="J9" s="37">
        <f>IF(ISNUMBER('KN 2018'!BV6),'KN 2018'!BV6,"")</f>
        <v>36.119999999999997</v>
      </c>
      <c r="K9" s="37">
        <f>IF(ISNUMBER('KN 2018'!BW6),'KN 2018'!BW6,"")</f>
        <v>37.768999999999998</v>
      </c>
      <c r="L9" s="37">
        <f>IF(ISNUMBER('KN 2018'!BX6),'KN 2018'!BX6,"")</f>
        <v>47.027153558052433</v>
      </c>
      <c r="M9" s="37">
        <f>IF(ISNUMBER('KN 2018'!BY6),'KN 2018'!BY6,"")</f>
        <v>32.619999999999997</v>
      </c>
      <c r="N9" s="37">
        <f>IF(ISNUMBER('KN 2018'!BZ6),'KN 2018'!BZ6,"")</f>
        <v>22</v>
      </c>
      <c r="O9" s="37">
        <f>IF(ISNUMBER('KN 2018'!CA6),'KN 2018'!CA6,"")</f>
        <v>38.119999999999997</v>
      </c>
      <c r="P9" s="48">
        <f>IF(ISNUMBER('KN 2018'!CB6),'KN 2018'!CB6,"")</f>
        <v>32.909825498224805</v>
      </c>
    </row>
    <row r="10" spans="1:31" s="39" customFormat="1" x14ac:dyDescent="0.25">
      <c r="A10" s="42" t="s">
        <v>26</v>
      </c>
      <c r="B10" s="3">
        <f>IF(ISNUMBER('KN 2018'!CD6),'KN 2018'!CD6,"")</f>
        <v>34530</v>
      </c>
      <c r="C10" s="3">
        <f>IF(ISNUMBER('KN 2018'!CE6),'KN 2018'!CE6,"")</f>
        <v>36984</v>
      </c>
      <c r="D10" s="3">
        <f>IF(ISNUMBER('KN 2018'!CF6),'KN 2018'!CF6,"")</f>
        <v>33987</v>
      </c>
      <c r="E10" s="3">
        <f>IF(ISNUMBER('KN 2018'!CG6),'KN 2018'!CG6,"")</f>
        <v>34391</v>
      </c>
      <c r="F10" s="3">
        <f>IF(ISNUMBER('KN 2018'!CH6),'KN 2018'!CH6,"")</f>
        <v>31400</v>
      </c>
      <c r="G10" s="3">
        <f>IF(ISNUMBER('KN 2018'!CI6),'KN 2018'!CI6,"")</f>
        <v>31448</v>
      </c>
      <c r="H10" s="3">
        <f>IF(ISNUMBER('KN 2018'!CJ6),'KN 2018'!CJ6,"")</f>
        <v>33660</v>
      </c>
      <c r="I10" s="3">
        <f>IF(ISNUMBER('KN 2018'!CK6),'KN 2018'!CK6,"")</f>
        <v>33461</v>
      </c>
      <c r="J10" s="3">
        <f>IF(ISNUMBER('KN 2018'!CL6),'KN 2018'!CL6,"")</f>
        <v>33121</v>
      </c>
      <c r="K10" s="3">
        <f>IF(ISNUMBER('KN 2018'!CM6),'KN 2018'!CM6,"")</f>
        <v>33839</v>
      </c>
      <c r="L10" s="3">
        <f>IF(ISNUMBER('KN 2018'!CN6),'KN 2018'!CN6,"")</f>
        <v>34664</v>
      </c>
      <c r="M10" s="3">
        <f>IF(ISNUMBER('KN 2018'!CO6),'KN 2018'!CO6,"")</f>
        <v>34997</v>
      </c>
      <c r="N10" s="3">
        <f>IF(ISNUMBER('KN 2018'!CP6),'KN 2018'!CP6,"")</f>
        <v>31007</v>
      </c>
      <c r="O10" s="3">
        <f>IF(ISNUMBER('KN 2018'!CQ6),'KN 2018'!CQ6,"")</f>
        <v>34010</v>
      </c>
      <c r="P10" s="49">
        <f>IF(ISNUMBER('KN 2018'!CR6),'KN 2018'!CR6,"")</f>
        <v>33678.5</v>
      </c>
    </row>
    <row r="11" spans="1:31" x14ac:dyDescent="0.25">
      <c r="A11" s="43" t="s">
        <v>27</v>
      </c>
      <c r="B11" s="37">
        <f>IF(ISNUMBER('KN 2018'!CT6),'KN 2018'!CT6,"")</f>
        <v>97.8</v>
      </c>
      <c r="C11" s="37">
        <f>IF(ISNUMBER('KN 2018'!CU6),'KN 2018'!CU6,"")</f>
        <v>99</v>
      </c>
      <c r="D11" s="37">
        <f>IF(ISNUMBER('KN 2018'!CV6),'KN 2018'!CV6,"")</f>
        <v>74.317031768804682</v>
      </c>
      <c r="E11" s="37">
        <f>IF(ISNUMBER('KN 2018'!CW6),'KN 2018'!CW6,"")</f>
        <v>66</v>
      </c>
      <c r="F11" s="37">
        <f>IF(ISNUMBER('KN 2018'!CX6),'KN 2018'!CX6,"")</f>
        <v>52.6</v>
      </c>
      <c r="G11" s="37">
        <f>IF(ISNUMBER('KN 2018'!CY6),'KN 2018'!CY6,"")</f>
        <v>97</v>
      </c>
      <c r="H11" s="37">
        <f>IF(ISNUMBER('KN 2018'!CZ6),'KN 2018'!CZ6,"")</f>
        <v>63.981291527999986</v>
      </c>
      <c r="I11" s="37">
        <f>IF(ISNUMBER('KN 2018'!DA6),'KN 2018'!DA6,"")</f>
        <v>95.48</v>
      </c>
      <c r="J11" s="37">
        <f>IF(ISNUMBER('KN 2018'!DB6),'KN 2018'!DB6,"")</f>
        <v>97</v>
      </c>
      <c r="K11" s="37">
        <f>IF(ISNUMBER('KN 2018'!DC6),'KN 2018'!DC6,"")</f>
        <v>77.83</v>
      </c>
      <c r="L11" s="37">
        <f>IF(ISNUMBER('KN 2018'!DD6),'KN 2018'!DD6,"")</f>
        <v>61.84</v>
      </c>
      <c r="M11" s="37">
        <f>IF(ISNUMBER('KN 2018'!DE6),'KN 2018'!DE6,"")</f>
        <v>68.25</v>
      </c>
      <c r="N11" s="37">
        <f>IF(ISNUMBER('KN 2018'!DF6),'KN 2018'!DF6,"")</f>
        <v>134.4</v>
      </c>
      <c r="O11" s="37">
        <f>IF(ISNUMBER('KN 2018'!DG6),'KN 2018'!DG6,"")</f>
        <v>70.900000000000006</v>
      </c>
      <c r="P11" s="48">
        <f>IF(ISNUMBER('KN 2018'!DH6),'KN 2018'!DH6,"")</f>
        <v>82.599880235486054</v>
      </c>
    </row>
    <row r="12" spans="1:31" s="39" customFormat="1" ht="15.75" thickBot="1" x14ac:dyDescent="0.3">
      <c r="A12" s="44" t="s">
        <v>28</v>
      </c>
      <c r="B12" s="40">
        <f>IF(ISNUMBER('KN 2018'!DJ6),'KN 2018'!DJ6,"")</f>
        <v>22110</v>
      </c>
      <c r="C12" s="40">
        <f>IF(ISNUMBER('KN 2018'!DK6),'KN 2018'!DK6,"")</f>
        <v>21821</v>
      </c>
      <c r="D12" s="40">
        <f>IF(ISNUMBER('KN 2018'!DL6),'KN 2018'!DL6,"")</f>
        <v>19237</v>
      </c>
      <c r="E12" s="40">
        <f>IF(ISNUMBER('KN 2018'!DM6),'KN 2018'!DM6,"")</f>
        <v>19962</v>
      </c>
      <c r="F12" s="40">
        <f>IF(ISNUMBER('KN 2018'!DN6),'KN 2018'!DN6,"")</f>
        <v>18000</v>
      </c>
      <c r="G12" s="40">
        <f>IF(ISNUMBER('KN 2018'!DO6),'KN 2018'!DO6,"")</f>
        <v>17731</v>
      </c>
      <c r="H12" s="40">
        <f>IF(ISNUMBER('KN 2018'!DP6),'KN 2018'!DP6,"")</f>
        <v>20310</v>
      </c>
      <c r="I12" s="40">
        <f>IF(ISNUMBER('KN 2018'!DQ6),'KN 2018'!DQ6,"")</f>
        <v>18934</v>
      </c>
      <c r="J12" s="40">
        <f>IF(ISNUMBER('KN 2018'!DR6),'KN 2018'!DR6,"")</f>
        <v>20961</v>
      </c>
      <c r="K12" s="40">
        <f>IF(ISNUMBER('KN 2018'!DS6),'KN 2018'!DS6,"")</f>
        <v>18600</v>
      </c>
      <c r="L12" s="40">
        <f>IF(ISNUMBER('KN 2018'!DT6),'KN 2018'!DT6,"")</f>
        <v>21042</v>
      </c>
      <c r="M12" s="40">
        <f>IF(ISNUMBER('KN 2018'!DU6),'KN 2018'!DU6,"")</f>
        <v>19340</v>
      </c>
      <c r="N12" s="40">
        <f>IF(ISNUMBER('KN 2018'!DV6),'KN 2018'!DV6,"")</f>
        <v>18875</v>
      </c>
      <c r="O12" s="40">
        <f>IF(ISNUMBER('KN 2018'!DW6),'KN 2018'!DW6,"")</f>
        <v>19710</v>
      </c>
      <c r="P12" s="50">
        <f>IF(ISNUMBER('KN 2018'!DX6),'KN 2018'!DX6,"")</f>
        <v>19759.5</v>
      </c>
    </row>
    <row r="13" spans="1:31" s="41" customFormat="1" ht="19.5" thickBot="1" x14ac:dyDescent="0.35">
      <c r="A13" s="98" t="str">
        <f>'KN 2018'!A7</f>
        <v>75-41-E/01 Pečovatelské služby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35</v>
      </c>
      <c r="B14" s="52">
        <f>IF(ISNUMBER('KN 2018'!B7),'KN 2018'!B7,"")</f>
        <v>20345.223861114737</v>
      </c>
      <c r="C14" s="52">
        <f>IF(ISNUMBER('KN 2018'!C7),'KN 2018'!C7,"")</f>
        <v>16698.889696969694</v>
      </c>
      <c r="D14" s="52">
        <f>IF(ISNUMBER('KN 2018'!D7),'KN 2018'!D7,"")</f>
        <v>16051.399692873896</v>
      </c>
      <c r="E14" s="52">
        <f>IF(ISNUMBER('KN 2018'!E7),'KN 2018'!E7,"")</f>
        <v>25745.85325928091</v>
      </c>
      <c r="F14" s="76" t="str">
        <f>IF(ISNUMBER('KN 2018'!F7),'KN 2018'!F7,"")</f>
        <v/>
      </c>
      <c r="G14" s="52">
        <f>IF(ISNUMBER('KN 2018'!G7),'KN 2018'!G7,"")</f>
        <v>16477.250224369229</v>
      </c>
      <c r="H14" s="52">
        <f>IF(ISNUMBER('KN 2018'!H7),'KN 2018'!H7,"")</f>
        <v>28654.129916126854</v>
      </c>
      <c r="I14" s="52">
        <f>IF(ISNUMBER('KN 2018'!I7),'KN 2018'!I7,"")</f>
        <v>11561.71151937696</v>
      </c>
      <c r="J14" s="52">
        <f>IF(ISNUMBER('KN 2018'!J7),'KN 2018'!J7,"")</f>
        <v>13596.76788711169</v>
      </c>
      <c r="K14" s="52">
        <f>IF(ISNUMBER('KN 2018'!K7),'KN 2018'!K7,"")</f>
        <v>13189.014909735655</v>
      </c>
      <c r="L14" s="52">
        <f>IF(ISNUMBER('KN 2018'!L7),'KN 2018'!L7,"")</f>
        <v>16703.756111767212</v>
      </c>
      <c r="M14" s="52">
        <f>IF(ISNUMBER('KN 2018'!M7),'KN 2018'!M7,"")</f>
        <v>21165.414179728901</v>
      </c>
      <c r="N14" s="52">
        <f>IF(ISNUMBER('KN 2018'!N7),'KN 2018'!N7,"")</f>
        <v>18598.176948051951</v>
      </c>
      <c r="O14" s="52">
        <f>IF(ISNUMBER('KN 2018'!O7),'KN 2018'!O7,"")</f>
        <v>13969.62951584298</v>
      </c>
      <c r="P14" s="46">
        <f>IF(ISNUMBER('KN 2018'!P7),'KN 2018'!P7,"")</f>
        <v>17904.401363257741</v>
      </c>
    </row>
    <row r="15" spans="1:31" s="39" customFormat="1" x14ac:dyDescent="0.25">
      <c r="A15" s="42" t="s">
        <v>36</v>
      </c>
      <c r="B15" s="38">
        <f>IF(ISNUMBER('KN 2018'!R7),'KN 2018'!R7,"")</f>
        <v>790</v>
      </c>
      <c r="C15" s="38">
        <f>IF(ISNUMBER('KN 2018'!S7),'KN 2018'!S7,"")</f>
        <v>605</v>
      </c>
      <c r="D15" s="38">
        <f>IF(ISNUMBER('KN 2018'!T7),'KN 2018'!T7,"")</f>
        <v>980</v>
      </c>
      <c r="E15" s="38">
        <f>IF(ISNUMBER('KN 2018'!U7),'KN 2018'!U7,"")</f>
        <v>517</v>
      </c>
      <c r="F15" s="77" t="str">
        <f>IF(ISNUMBER('KN 2018'!V7),'KN 2018'!V7,"")</f>
        <v/>
      </c>
      <c r="G15" s="38">
        <f>IF(ISNUMBER('KN 2018'!W7),'KN 2018'!W7,"")</f>
        <v>349</v>
      </c>
      <c r="H15" s="38">
        <f>IF(ISNUMBER('KN 2018'!X7),'KN 2018'!X7,"")</f>
        <v>720</v>
      </c>
      <c r="I15" s="38">
        <f>IF(ISNUMBER('KN 2018'!Y7),'KN 2018'!Y7,"")</f>
        <v>689.3</v>
      </c>
      <c r="J15" s="38">
        <f>IF(ISNUMBER('KN 2018'!Z7),'KN 2018'!Z7,"")</f>
        <v>643</v>
      </c>
      <c r="K15" s="38">
        <f>IF(ISNUMBER('KN 2018'!AA7),'KN 2018'!AA7,"")</f>
        <v>547</v>
      </c>
      <c r="L15" s="38">
        <f>IF(ISNUMBER('KN 2018'!AB7),'KN 2018'!AB7,"")</f>
        <v>418</v>
      </c>
      <c r="M15" s="38">
        <f>IF(ISNUMBER('KN 2018'!AC7),'KN 2018'!AC7,"")</f>
        <v>697</v>
      </c>
      <c r="N15" s="38">
        <f>IF(ISNUMBER('KN 2018'!AD7),'KN 2018'!AD7,"")</f>
        <v>542</v>
      </c>
      <c r="O15" s="38">
        <f>IF(ISNUMBER('KN 2018'!AE7),'KN 2018'!AE7,"")</f>
        <v>310</v>
      </c>
      <c r="P15" s="47">
        <f>IF(ISNUMBER('KN 2018'!AF7),'KN 2018'!AF7,"")</f>
        <v>600.56153846153848</v>
      </c>
    </row>
    <row r="16" spans="1:31" x14ac:dyDescent="0.25">
      <c r="A16" s="43" t="s">
        <v>25</v>
      </c>
      <c r="B16" s="37">
        <f>IF(ISNUMBER('KN 2018'!BN7),'KN 2018'!BN7,"")</f>
        <v>23.5</v>
      </c>
      <c r="C16" s="37">
        <f>IF(ISNUMBER('KN 2018'!BO7),'KN 2018'!BO7,"")</f>
        <v>31.578947368421055</v>
      </c>
      <c r="D16" s="37">
        <f>IF(ISNUMBER('KN 2018'!BP7),'KN 2018'!BP7,"")</f>
        <v>31.505437882526309</v>
      </c>
      <c r="E16" s="37">
        <f>IF(ISNUMBER('KN 2018'!BQ7),'KN 2018'!BQ7,"")</f>
        <v>18.66</v>
      </c>
      <c r="F16" s="73" t="str">
        <f>IF(ISNUMBER('KN 2018'!BR7),'KN 2018'!BR7,"")</f>
        <v/>
      </c>
      <c r="G16" s="37">
        <f>IF(ISNUMBER('KN 2018'!BS7),'KN 2018'!BS7,"")</f>
        <v>26.42</v>
      </c>
      <c r="H16" s="37">
        <f>IF(ISNUMBER('KN 2018'!BT7),'KN 2018'!BT7,"")</f>
        <v>16.257668165939354</v>
      </c>
      <c r="I16" s="37">
        <f>IF(ISNUMBER('KN 2018'!BU7),'KN 2018'!BU7,"")</f>
        <v>43.73</v>
      </c>
      <c r="J16" s="37">
        <f>IF(ISNUMBER('KN 2018'!BV7),'KN 2018'!BV7,"")</f>
        <v>36.119999999999997</v>
      </c>
      <c r="K16" s="37">
        <f>IF(ISNUMBER('KN 2018'!BW7),'KN 2018'!BW7,"")</f>
        <v>39.343000000000004</v>
      </c>
      <c r="L16" s="37">
        <f>IF(ISNUMBER('KN 2018'!BX7),'KN 2018'!BX7,"")</f>
        <v>33.173712021136062</v>
      </c>
      <c r="M16" s="37">
        <f>IF(ISNUMBER('KN 2018'!BY7),'KN 2018'!BY7,"")</f>
        <v>23.64</v>
      </c>
      <c r="N16" s="37">
        <f>IF(ISNUMBER('KN 2018'!BZ7),'KN 2018'!BZ7,"")</f>
        <v>22</v>
      </c>
      <c r="O16" s="37">
        <f>IF(ISNUMBER('KN 2018'!CA7),'KN 2018'!CA7,"")</f>
        <v>38.380000000000003</v>
      </c>
      <c r="P16" s="48">
        <f>IF(ISNUMBER('KN 2018'!CB7),'KN 2018'!CB7,"")</f>
        <v>29.56221272600175</v>
      </c>
    </row>
    <row r="17" spans="1:16" s="39" customFormat="1" x14ac:dyDescent="0.25">
      <c r="A17" s="42" t="s">
        <v>26</v>
      </c>
      <c r="B17" s="3">
        <f>IF(ISNUMBER('KN 2018'!CD7),'KN 2018'!CD7,"")</f>
        <v>34530</v>
      </c>
      <c r="C17" s="3">
        <f>IF(ISNUMBER('KN 2018'!CE7),'KN 2018'!CE7,"")</f>
        <v>36984</v>
      </c>
      <c r="D17" s="3">
        <f>IF(ISNUMBER('KN 2018'!CF7),'KN 2018'!CF7,"")</f>
        <v>33987</v>
      </c>
      <c r="E17" s="3">
        <f>IF(ISNUMBER('KN 2018'!CG7),'KN 2018'!CG7,"")</f>
        <v>34391</v>
      </c>
      <c r="F17" s="70" t="str">
        <f>IF(ISNUMBER('KN 2018'!CH7),'KN 2018'!CH7,"")</f>
        <v/>
      </c>
      <c r="G17" s="3">
        <f>IF(ISNUMBER('KN 2018'!CI7),'KN 2018'!CI7,"")</f>
        <v>31448</v>
      </c>
      <c r="H17" s="3">
        <f>IF(ISNUMBER('KN 2018'!CJ7),'KN 2018'!CJ7,"")</f>
        <v>33660</v>
      </c>
      <c r="I17" s="3">
        <f>IF(ISNUMBER('KN 2018'!CK7),'KN 2018'!CK7,"")</f>
        <v>33461</v>
      </c>
      <c r="J17" s="3">
        <f>IF(ISNUMBER('KN 2018'!CL7),'KN 2018'!CL7,"")</f>
        <v>33121</v>
      </c>
      <c r="K17" s="3">
        <f>IF(ISNUMBER('KN 2018'!CM7),'KN 2018'!CM7,"")</f>
        <v>33839</v>
      </c>
      <c r="L17" s="3">
        <f>IF(ISNUMBER('KN 2018'!CN7),'KN 2018'!CN7,"")</f>
        <v>34664</v>
      </c>
      <c r="M17" s="3">
        <f>IF(ISNUMBER('KN 2018'!CO7),'KN 2018'!CO7,"")</f>
        <v>34997</v>
      </c>
      <c r="N17" s="3">
        <f>IF(ISNUMBER('KN 2018'!CP7),'KN 2018'!CP7,"")</f>
        <v>31007</v>
      </c>
      <c r="O17" s="3">
        <f>IF(ISNUMBER('KN 2018'!CQ7),'KN 2018'!CQ7,"")</f>
        <v>34010</v>
      </c>
      <c r="P17" s="49">
        <f>IF(ISNUMBER('KN 2018'!CR7),'KN 2018'!CR7,"")</f>
        <v>33853.769230769234</v>
      </c>
    </row>
    <row r="18" spans="1:16" x14ac:dyDescent="0.25">
      <c r="A18" s="43" t="s">
        <v>27</v>
      </c>
      <c r="B18" s="37">
        <f>IF(ISNUMBER('KN 2018'!CT7),'KN 2018'!CT7,"")</f>
        <v>97.8</v>
      </c>
      <c r="C18" s="37">
        <f>IF(ISNUMBER('KN 2018'!CU7),'KN 2018'!CU7,"")</f>
        <v>99</v>
      </c>
      <c r="D18" s="37">
        <f>IF(ISNUMBER('KN 2018'!CV7),'KN 2018'!CV7,"")</f>
        <v>74.317031768804682</v>
      </c>
      <c r="E18" s="37">
        <f>IF(ISNUMBER('KN 2018'!CW7),'KN 2018'!CW7,"")</f>
        <v>66</v>
      </c>
      <c r="F18" s="73" t="str">
        <f>IF(ISNUMBER('KN 2018'!CX7),'KN 2018'!CX7,"")</f>
        <v/>
      </c>
      <c r="G18" s="37">
        <f>IF(ISNUMBER('KN 2018'!CY7),'KN 2018'!CY7,"")</f>
        <v>97</v>
      </c>
      <c r="H18" s="37">
        <f>IF(ISNUMBER('KN 2018'!CZ7),'KN 2018'!CZ7,"")</f>
        <v>63.981291527999986</v>
      </c>
      <c r="I18" s="37">
        <f>IF(ISNUMBER('KN 2018'!DA7),'KN 2018'!DA7,"")</f>
        <v>95.48</v>
      </c>
      <c r="J18" s="37">
        <f>IF(ISNUMBER('KN 2018'!DB7),'KN 2018'!DB7,"")</f>
        <v>97</v>
      </c>
      <c r="K18" s="37">
        <f>IF(ISNUMBER('KN 2018'!DC7),'KN 2018'!DC7,"")</f>
        <v>77.83</v>
      </c>
      <c r="L18" s="37">
        <f>IF(ISNUMBER('KN 2018'!DD7),'KN 2018'!DD7,"")</f>
        <v>60.63</v>
      </c>
      <c r="M18" s="37">
        <f>IF(ISNUMBER('KN 2018'!DE7),'KN 2018'!DE7,"")</f>
        <v>68.25</v>
      </c>
      <c r="N18" s="37">
        <f>IF(ISNUMBER('KN 2018'!DF7),'KN 2018'!DF7,"")</f>
        <v>134.4</v>
      </c>
      <c r="O18" s="37">
        <f>IF(ISNUMBER('KN 2018'!DG7),'KN 2018'!DG7,"")</f>
        <v>70.900000000000006</v>
      </c>
      <c r="P18" s="48">
        <f>IF(ISNUMBER('KN 2018'!DH7),'KN 2018'!DH7,"")</f>
        <v>84.814486407446537</v>
      </c>
    </row>
    <row r="19" spans="1:16" s="39" customFormat="1" ht="15.75" thickBot="1" x14ac:dyDescent="0.3">
      <c r="A19" s="44" t="s">
        <v>28</v>
      </c>
      <c r="B19" s="40">
        <f>IF(ISNUMBER('KN 2018'!DJ7),'KN 2018'!DJ7,"")</f>
        <v>22110</v>
      </c>
      <c r="C19" s="40">
        <f>IF(ISNUMBER('KN 2018'!DK7),'KN 2018'!DK7,"")</f>
        <v>21821</v>
      </c>
      <c r="D19" s="40">
        <f>IF(ISNUMBER('KN 2018'!DL7),'KN 2018'!DL7,"")</f>
        <v>19237</v>
      </c>
      <c r="E19" s="40">
        <f>IF(ISNUMBER('KN 2018'!DM7),'KN 2018'!DM7,"")</f>
        <v>19962</v>
      </c>
      <c r="F19" s="78" t="str">
        <f>IF(ISNUMBER('KN 2018'!DN7),'KN 2018'!DN7,"")</f>
        <v/>
      </c>
      <c r="G19" s="40">
        <f>IF(ISNUMBER('KN 2018'!DO7),'KN 2018'!DO7,"")</f>
        <v>17731</v>
      </c>
      <c r="H19" s="40">
        <f>IF(ISNUMBER('KN 2018'!DP7),'KN 2018'!DP7,"")</f>
        <v>20310</v>
      </c>
      <c r="I19" s="40">
        <f>IF(ISNUMBER('KN 2018'!DQ7),'KN 2018'!DQ7,"")</f>
        <v>18934</v>
      </c>
      <c r="J19" s="40">
        <f>IF(ISNUMBER('KN 2018'!DR7),'KN 2018'!DR7,"")</f>
        <v>20961</v>
      </c>
      <c r="K19" s="40">
        <f>IF(ISNUMBER('KN 2018'!DS7),'KN 2018'!DS7,"")</f>
        <v>18600</v>
      </c>
      <c r="L19" s="40">
        <f>IF(ISNUMBER('KN 2018'!DT7),'KN 2018'!DT7,"")</f>
        <v>21042</v>
      </c>
      <c r="M19" s="40">
        <f>IF(ISNUMBER('KN 2018'!DU7),'KN 2018'!DU7,"")</f>
        <v>19340</v>
      </c>
      <c r="N19" s="40">
        <f>IF(ISNUMBER('KN 2018'!DV7),'KN 2018'!DV7,"")</f>
        <v>18875</v>
      </c>
      <c r="O19" s="40">
        <f>IF(ISNUMBER('KN 2018'!DW7),'KN 2018'!DW7,"")</f>
        <v>19710</v>
      </c>
      <c r="P19" s="50">
        <f>IF(ISNUMBER('KN 2018'!DX7),'KN 2018'!DX7,"")</f>
        <v>19894.846153846152</v>
      </c>
    </row>
    <row r="20" spans="1:16" s="41" customFormat="1" ht="19.5" thickBot="1" x14ac:dyDescent="0.35">
      <c r="A20" s="98" t="str">
        <f>'KN 2018'!A8</f>
        <v>36-67-E/01 Zednické práce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35</v>
      </c>
      <c r="B21" s="52">
        <f>IF(ISNUMBER('KN 2018'!B8),'KN 2018'!B8,"")</f>
        <v>20345.223861114737</v>
      </c>
      <c r="C21" s="52">
        <f>IF(ISNUMBER('KN 2018'!C8),'KN 2018'!C8,"")</f>
        <v>14419.467656153371</v>
      </c>
      <c r="D21" s="52">
        <f>IF(ISNUMBER('KN 2018'!D8),'KN 2018'!D8,"")</f>
        <v>16051.399692873896</v>
      </c>
      <c r="E21" s="52">
        <f>IF(ISNUMBER('KN 2018'!E8),'KN 2018'!E8,"")</f>
        <v>20868.051036682613</v>
      </c>
      <c r="F21" s="52">
        <f>IF(ISNUMBER('KN 2018'!F8),'KN 2018'!F8,"")</f>
        <v>47347.041707080505</v>
      </c>
      <c r="G21" s="52">
        <f>IF(ISNUMBER('KN 2018'!G8),'KN 2018'!G8,"")</f>
        <v>13328.845926633468</v>
      </c>
      <c r="H21" s="52">
        <f>IF(ISNUMBER('KN 2018'!H8),'KN 2018'!H8,"")</f>
        <v>20628.902948854138</v>
      </c>
      <c r="I21" s="52">
        <f>IF(ISNUMBER('KN 2018'!I8),'KN 2018'!I8,"")</f>
        <v>11406.887916562435</v>
      </c>
      <c r="J21" s="52">
        <f>IF(ISNUMBER('KN 2018'!J8),'KN 2018'!J8,"")</f>
        <v>13596.76788711169</v>
      </c>
      <c r="K21" s="52">
        <f>IF(ISNUMBER('KN 2018'!K8),'KN 2018'!K8,"")</f>
        <v>13472.855367419741</v>
      </c>
      <c r="L21" s="52">
        <f>IF(ISNUMBER('KN 2018'!L8),'KN 2018'!L8,"")</f>
        <v>13937.53785392749</v>
      </c>
      <c r="M21" s="52">
        <f>IF(ISNUMBER('KN 2018'!M8),'KN 2018'!M8,"")</f>
        <v>16386.339374910804</v>
      </c>
      <c r="N21" s="52">
        <f>IF(ISNUMBER('KN 2018'!N8),'KN 2018'!N8,"")</f>
        <v>18598.176948051951</v>
      </c>
      <c r="O21" s="52">
        <f>IF(ISNUMBER('KN 2018'!O8),'KN 2018'!O8,"")</f>
        <v>16263.428930627664</v>
      </c>
      <c r="P21" s="46">
        <f>IF(ISNUMBER('KN 2018'!P8),'KN 2018'!P8,"")</f>
        <v>18332.20907914318</v>
      </c>
    </row>
    <row r="22" spans="1:16" s="39" customFormat="1" x14ac:dyDescent="0.25">
      <c r="A22" s="42" t="s">
        <v>36</v>
      </c>
      <c r="B22" s="38">
        <f>IF(ISNUMBER('KN 2018'!R8),'KN 2018'!R8,"")</f>
        <v>790</v>
      </c>
      <c r="C22" s="38">
        <f>IF(ISNUMBER('KN 2018'!S8),'KN 2018'!S8,"")</f>
        <v>605</v>
      </c>
      <c r="D22" s="38">
        <f>IF(ISNUMBER('KN 2018'!T8),'KN 2018'!T8,"")</f>
        <v>980</v>
      </c>
      <c r="E22" s="38">
        <f>IF(ISNUMBER('KN 2018'!U8),'KN 2018'!U8,"")</f>
        <v>517</v>
      </c>
      <c r="F22" s="38">
        <f>IF(ISNUMBER('KN 2018'!V8),'KN 2018'!V8,"")</f>
        <v>770</v>
      </c>
      <c r="G22" s="38">
        <f>IF(ISNUMBER('KN 2018'!W8),'KN 2018'!W8,"")</f>
        <v>336</v>
      </c>
      <c r="H22" s="38">
        <f>IF(ISNUMBER('KN 2018'!X8),'KN 2018'!X8,"")</f>
        <v>720</v>
      </c>
      <c r="I22" s="38">
        <f>IF(ISNUMBER('KN 2018'!Y8),'KN 2018'!Y8,"")</f>
        <v>688.8</v>
      </c>
      <c r="J22" s="38">
        <f>IF(ISNUMBER('KN 2018'!Z8),'KN 2018'!Z8,"")</f>
        <v>643</v>
      </c>
      <c r="K22" s="38">
        <f>IF(ISNUMBER('KN 2018'!AA8),'KN 2018'!AA8,"")</f>
        <v>548</v>
      </c>
      <c r="L22" s="38">
        <f>IF(ISNUMBER('KN 2018'!AB8),'KN 2018'!AB8,"")</f>
        <v>418</v>
      </c>
      <c r="M22" s="38">
        <f>IF(ISNUMBER('KN 2018'!AC8),'KN 2018'!AC8,"")</f>
        <v>697</v>
      </c>
      <c r="N22" s="38">
        <f>IF(ISNUMBER('KN 2018'!AD8),'KN 2018'!AD8,"")</f>
        <v>542</v>
      </c>
      <c r="O22" s="38">
        <f>IF(ISNUMBER('KN 2018'!AE8),'KN 2018'!AE8,"")</f>
        <v>310</v>
      </c>
      <c r="P22" s="47">
        <f>IF(ISNUMBER('KN 2018'!AF8),'KN 2018'!AF8,"")</f>
        <v>611.77142857142849</v>
      </c>
    </row>
    <row r="23" spans="1:16" x14ac:dyDescent="0.25">
      <c r="A23" s="43" t="s">
        <v>25</v>
      </c>
      <c r="B23" s="37">
        <f>IF(ISNUMBER('KN 2018'!BN8),'KN 2018'!BN8,"")</f>
        <v>23.5</v>
      </c>
      <c r="C23" s="37">
        <f>IF(ISNUMBER('KN 2018'!BO8),'KN 2018'!BO8,"")</f>
        <v>37.692307692307693</v>
      </c>
      <c r="D23" s="37">
        <f>IF(ISNUMBER('KN 2018'!BP8),'KN 2018'!BP8,"")</f>
        <v>31.505437882526309</v>
      </c>
      <c r="E23" s="37">
        <f>IF(ISNUMBER('KN 2018'!BQ8),'KN 2018'!BQ8,"")</f>
        <v>23.94</v>
      </c>
      <c r="F23" s="37">
        <f>IF(ISNUMBER('KN 2018'!BR8),'KN 2018'!BR8,"")</f>
        <v>10.31</v>
      </c>
      <c r="G23" s="37">
        <f>IF(ISNUMBER('KN 2018'!BS8),'KN 2018'!BS8,"")</f>
        <v>33.89</v>
      </c>
      <c r="H23" s="37">
        <f>IF(ISNUMBER('KN 2018'!BT8),'KN 2018'!BT8,"")</f>
        <v>24.0147478337358</v>
      </c>
      <c r="I23" s="37">
        <f>IF(ISNUMBER('KN 2018'!BU8),'KN 2018'!BU8,"")</f>
        <v>44.48</v>
      </c>
      <c r="J23" s="37">
        <f>IF(ISNUMBER('KN 2018'!BV8),'KN 2018'!BV8,"")</f>
        <v>36.119999999999997</v>
      </c>
      <c r="K23" s="37">
        <f>IF(ISNUMBER('KN 2018'!BW8),'KN 2018'!BW8,"")</f>
        <v>38.29</v>
      </c>
      <c r="L23" s="37">
        <f>IF(ISNUMBER('KN 2018'!BX8),'KN 2018'!BX8,"")</f>
        <v>42.563559322033896</v>
      </c>
      <c r="M23" s="37">
        <f>IF(ISNUMBER('KN 2018'!BY8),'KN 2018'!BY8,"")</f>
        <v>32.340000000000003</v>
      </c>
      <c r="N23" s="37">
        <f>IF(ISNUMBER('KN 2018'!BZ8),'KN 2018'!BZ8,"")</f>
        <v>22</v>
      </c>
      <c r="O23" s="37">
        <f>IF(ISNUMBER('KN 2018'!CA8),'KN 2018'!CA8,"")</f>
        <v>31.57</v>
      </c>
      <c r="P23" s="48">
        <f>IF(ISNUMBER('KN 2018'!CB8),'KN 2018'!CB8,"")</f>
        <v>30.872575195043122</v>
      </c>
    </row>
    <row r="24" spans="1:16" s="39" customFormat="1" x14ac:dyDescent="0.25">
      <c r="A24" s="42" t="s">
        <v>26</v>
      </c>
      <c r="B24" s="3">
        <f>IF(ISNUMBER('KN 2018'!CD8),'KN 2018'!CD8,"")</f>
        <v>34530</v>
      </c>
      <c r="C24" s="3">
        <f>IF(ISNUMBER('KN 2018'!CE8),'KN 2018'!CE8,"")</f>
        <v>36984</v>
      </c>
      <c r="D24" s="3">
        <f>IF(ISNUMBER('KN 2018'!CF8),'KN 2018'!CF8,"")</f>
        <v>33987</v>
      </c>
      <c r="E24" s="3">
        <f>IF(ISNUMBER('KN 2018'!CG8),'KN 2018'!CG8,"")</f>
        <v>34391</v>
      </c>
      <c r="F24" s="3">
        <f>IF(ISNUMBER('KN 2018'!CH8),'KN 2018'!CH8,"")</f>
        <v>31400</v>
      </c>
      <c r="G24" s="3">
        <f>IF(ISNUMBER('KN 2018'!CI8),'KN 2018'!CI8,"")</f>
        <v>31448</v>
      </c>
      <c r="H24" s="3">
        <f>IF(ISNUMBER('KN 2018'!CJ8),'KN 2018'!CJ8,"")</f>
        <v>33660</v>
      </c>
      <c r="I24" s="3">
        <f>IF(ISNUMBER('KN 2018'!CK8),'KN 2018'!CK8,"")</f>
        <v>33461</v>
      </c>
      <c r="J24" s="3">
        <f>IF(ISNUMBER('KN 2018'!CL8),'KN 2018'!CL8,"")</f>
        <v>33121</v>
      </c>
      <c r="K24" s="3">
        <f>IF(ISNUMBER('KN 2018'!CM8),'KN 2018'!CM8,"")</f>
        <v>33839</v>
      </c>
      <c r="L24" s="3">
        <f>IF(ISNUMBER('KN 2018'!CN8),'KN 2018'!CN8,"")</f>
        <v>34664</v>
      </c>
      <c r="M24" s="3">
        <f>IF(ISNUMBER('KN 2018'!CO8),'KN 2018'!CO8,"")</f>
        <v>34997</v>
      </c>
      <c r="N24" s="3">
        <f>IF(ISNUMBER('KN 2018'!CP8),'KN 2018'!CP8,"")</f>
        <v>31007</v>
      </c>
      <c r="O24" s="3">
        <f>IF(ISNUMBER('KN 2018'!CQ8),'KN 2018'!CQ8,"")</f>
        <v>34010</v>
      </c>
      <c r="P24" s="49">
        <f>IF(ISNUMBER('KN 2018'!CR8),'KN 2018'!CR8,"")</f>
        <v>33678.5</v>
      </c>
    </row>
    <row r="25" spans="1:16" x14ac:dyDescent="0.25">
      <c r="A25" s="43" t="s">
        <v>27</v>
      </c>
      <c r="B25" s="37">
        <f>IF(ISNUMBER('KN 2018'!CT8),'KN 2018'!CT8,"")</f>
        <v>97.8</v>
      </c>
      <c r="C25" s="37">
        <f>IF(ISNUMBER('KN 2018'!CU8),'KN 2018'!CU8,"")</f>
        <v>99</v>
      </c>
      <c r="D25" s="37">
        <f>IF(ISNUMBER('KN 2018'!CV8),'KN 2018'!CV8,"")</f>
        <v>74.317031768804682</v>
      </c>
      <c r="E25" s="37">
        <f>IF(ISNUMBER('KN 2018'!CW8),'KN 2018'!CW8,"")</f>
        <v>66</v>
      </c>
      <c r="F25" s="37">
        <f>IF(ISNUMBER('KN 2018'!CX8),'KN 2018'!CX8,"")</f>
        <v>20</v>
      </c>
      <c r="G25" s="37">
        <f>IF(ISNUMBER('KN 2018'!CY8),'KN 2018'!CY8,"")</f>
        <v>97</v>
      </c>
      <c r="H25" s="37">
        <f>IF(ISNUMBER('KN 2018'!CZ8),'KN 2018'!CZ8,"")</f>
        <v>63.981291527999986</v>
      </c>
      <c r="I25" s="37">
        <f>IF(ISNUMBER('KN 2018'!DA8),'KN 2018'!DA8,"")</f>
        <v>95.48</v>
      </c>
      <c r="J25" s="37">
        <f>IF(ISNUMBER('KN 2018'!DB8),'KN 2018'!DB8,"")</f>
        <v>97</v>
      </c>
      <c r="K25" s="37">
        <f>IF(ISNUMBER('KN 2018'!DC8),'KN 2018'!DC8,"")</f>
        <v>77.83</v>
      </c>
      <c r="L25" s="37">
        <f>IF(ISNUMBER('KN 2018'!DD8),'KN 2018'!DD8,"")</f>
        <v>60.63</v>
      </c>
      <c r="M25" s="37">
        <f>IF(ISNUMBER('KN 2018'!DE8),'KN 2018'!DE8,"")</f>
        <v>68.25</v>
      </c>
      <c r="N25" s="37">
        <f>IF(ISNUMBER('KN 2018'!DF8),'KN 2018'!DF8,"")</f>
        <v>134.4</v>
      </c>
      <c r="O25" s="37">
        <f>IF(ISNUMBER('KN 2018'!DG8),'KN 2018'!DG8,"")</f>
        <v>70.900000000000006</v>
      </c>
      <c r="P25" s="48">
        <f>IF(ISNUMBER('KN 2018'!DH8),'KN 2018'!DH8,"")</f>
        <v>80.184880235486062</v>
      </c>
    </row>
    <row r="26" spans="1:16" s="39" customFormat="1" ht="15.75" thickBot="1" x14ac:dyDescent="0.3">
      <c r="A26" s="44" t="s">
        <v>28</v>
      </c>
      <c r="B26" s="40">
        <f>IF(ISNUMBER('KN 2018'!DJ8),'KN 2018'!DJ8,"")</f>
        <v>22110</v>
      </c>
      <c r="C26" s="40">
        <f>IF(ISNUMBER('KN 2018'!DK8),'KN 2018'!DK8,"")</f>
        <v>21821</v>
      </c>
      <c r="D26" s="40">
        <f>IF(ISNUMBER('KN 2018'!DL8),'KN 2018'!DL8,"")</f>
        <v>19237</v>
      </c>
      <c r="E26" s="40">
        <f>IF(ISNUMBER('KN 2018'!DM8),'KN 2018'!DM8,"")</f>
        <v>19962</v>
      </c>
      <c r="F26" s="40">
        <f>IF(ISNUMBER('KN 2018'!DN8),'KN 2018'!DN8,"")</f>
        <v>18000</v>
      </c>
      <c r="G26" s="40">
        <f>IF(ISNUMBER('KN 2018'!DO8),'KN 2018'!DO8,"")</f>
        <v>17731</v>
      </c>
      <c r="H26" s="40">
        <f>IF(ISNUMBER('KN 2018'!DP8),'KN 2018'!DP8,"")</f>
        <v>20310</v>
      </c>
      <c r="I26" s="40">
        <f>IF(ISNUMBER('KN 2018'!DQ8),'KN 2018'!DQ8,"")</f>
        <v>18934</v>
      </c>
      <c r="J26" s="40">
        <f>IF(ISNUMBER('KN 2018'!DR8),'KN 2018'!DR8,"")</f>
        <v>20961</v>
      </c>
      <c r="K26" s="40">
        <f>IF(ISNUMBER('KN 2018'!DS8),'KN 2018'!DS8,"")</f>
        <v>18600</v>
      </c>
      <c r="L26" s="40">
        <f>IF(ISNUMBER('KN 2018'!DT8),'KN 2018'!DT8,"")</f>
        <v>21042</v>
      </c>
      <c r="M26" s="40">
        <f>IF(ISNUMBER('KN 2018'!DU8),'KN 2018'!DU8,"")</f>
        <v>19340</v>
      </c>
      <c r="N26" s="40">
        <f>IF(ISNUMBER('KN 2018'!DV8),'KN 2018'!DV8,"")</f>
        <v>18875</v>
      </c>
      <c r="O26" s="40">
        <f>IF(ISNUMBER('KN 2018'!DW8),'KN 2018'!DW8,"")</f>
        <v>19710</v>
      </c>
      <c r="P26" s="50">
        <f>IF(ISNUMBER('KN 2018'!DX8),'KN 2018'!DX8,"")</f>
        <v>19759.5</v>
      </c>
    </row>
    <row r="27" spans="1:16" s="41" customFormat="1" ht="19.5" thickBot="1" x14ac:dyDescent="0.35">
      <c r="A27" s="98" t="str">
        <f>'KN 2018'!A9</f>
        <v>29-51-E/01 Potravinářská výroba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35</v>
      </c>
      <c r="B28" s="52">
        <f>IF(ISNUMBER('KN 2018'!B9),'KN 2018'!B9,"")</f>
        <v>21128.883435582822</v>
      </c>
      <c r="C28" s="52">
        <f>IF(ISNUMBER('KN 2018'!C9),'KN 2018'!C9,"")</f>
        <v>15008.192554112553</v>
      </c>
      <c r="D28" s="52">
        <f>IF(ISNUMBER('KN 2018'!D9),'KN 2018'!D9,"")</f>
        <v>16051.399692873896</v>
      </c>
      <c r="E28" s="52">
        <f>IF(ISNUMBER('KN 2018'!E9),'KN 2018'!E9,"")</f>
        <v>21833.777439146648</v>
      </c>
      <c r="F28" s="52">
        <f>IF(ISNUMBER('KN 2018'!F9),'KN 2018'!F9,"")</f>
        <v>18937.524392434785</v>
      </c>
      <c r="G28" s="52">
        <f>IF(ISNUMBER('KN 2018'!G9),'KN 2018'!G9,"")</f>
        <v>12270.321500832724</v>
      </c>
      <c r="H28" s="52">
        <f>IF(ISNUMBER('KN 2018'!H9),'KN 2018'!H9,"")</f>
        <v>32780.767716126851</v>
      </c>
      <c r="I28" s="52">
        <f>IF(ISNUMBER('KN 2018'!I9),'KN 2018'!I9,"")</f>
        <v>10795.736969367979</v>
      </c>
      <c r="J28" s="52">
        <f>IF(ISNUMBER('KN 2018'!J9),'KN 2018'!J9,"")</f>
        <v>13596.76788711169</v>
      </c>
      <c r="K28" s="52">
        <f>IF(ISNUMBER('KN 2018'!K9),'KN 2018'!K9,"")</f>
        <v>13619.145703331436</v>
      </c>
      <c r="L28" s="52">
        <f>IF(ISNUMBER('KN 2018'!L9),'KN 2018'!L9,"")</f>
        <v>12928.455158822813</v>
      </c>
      <c r="M28" s="52">
        <f>IF(ISNUMBER('KN 2018'!M9),'KN 2018'!M9,"")</f>
        <v>15932.937322301692</v>
      </c>
      <c r="N28" s="52">
        <f>IF(ISNUMBER('KN 2018'!N9),'KN 2018'!N9,"")</f>
        <v>14973.982142857143</v>
      </c>
      <c r="O28" s="52">
        <f>IF(ISNUMBER('KN 2018'!O9),'KN 2018'!O9,"")</f>
        <v>15224.110629552953</v>
      </c>
      <c r="P28" s="46">
        <f>IF(ISNUMBER('KN 2018'!P9),'KN 2018'!P9,"")</f>
        <v>16791.571610318286</v>
      </c>
    </row>
    <row r="29" spans="1:16" s="39" customFormat="1" x14ac:dyDescent="0.25">
      <c r="A29" s="42" t="s">
        <v>36</v>
      </c>
      <c r="B29" s="38">
        <f>IF(ISNUMBER('KN 2018'!R9),'KN 2018'!R9,"")</f>
        <v>790</v>
      </c>
      <c r="C29" s="38">
        <f>IF(ISNUMBER('KN 2018'!S9),'KN 2018'!S9,"")</f>
        <v>605</v>
      </c>
      <c r="D29" s="38">
        <f>IF(ISNUMBER('KN 2018'!T9),'KN 2018'!T9,"")</f>
        <v>980</v>
      </c>
      <c r="E29" s="38">
        <f>IF(ISNUMBER('KN 2018'!U9),'KN 2018'!U9,"")</f>
        <v>517</v>
      </c>
      <c r="F29" s="38">
        <f>IF(ISNUMBER('KN 2018'!V9),'KN 2018'!V9,"")</f>
        <v>770</v>
      </c>
      <c r="G29" s="38">
        <f>IF(ISNUMBER('KN 2018'!W9),'KN 2018'!W9,"")</f>
        <v>332</v>
      </c>
      <c r="H29" s="38">
        <f>IF(ISNUMBER('KN 2018'!X9),'KN 2018'!X9,"")</f>
        <v>720</v>
      </c>
      <c r="I29" s="38">
        <f>IF(ISNUMBER('KN 2018'!Y9),'KN 2018'!Y9,"")</f>
        <v>686.7</v>
      </c>
      <c r="J29" s="38">
        <f>IF(ISNUMBER('KN 2018'!Z9),'KN 2018'!Z9,"")</f>
        <v>643</v>
      </c>
      <c r="K29" s="38">
        <f>IF(ISNUMBER('KN 2018'!AA9),'KN 2018'!AA9,"")</f>
        <v>549</v>
      </c>
      <c r="L29" s="38">
        <f>IF(ISNUMBER('KN 2018'!AB9),'KN 2018'!AB9,"")</f>
        <v>418</v>
      </c>
      <c r="M29" s="38">
        <f>IF(ISNUMBER('KN 2018'!AC9),'KN 2018'!AC9,"")</f>
        <v>697</v>
      </c>
      <c r="N29" s="38">
        <f>IF(ISNUMBER('KN 2018'!AD9),'KN 2018'!AD9,"")</f>
        <v>542</v>
      </c>
      <c r="O29" s="38">
        <f>IF(ISNUMBER('KN 2018'!AE9),'KN 2018'!AE9,"")</f>
        <v>310</v>
      </c>
      <c r="P29" s="47">
        <f>IF(ISNUMBER('KN 2018'!AF9),'KN 2018'!AF9,"")</f>
        <v>611.40714285714296</v>
      </c>
    </row>
    <row r="30" spans="1:16" x14ac:dyDescent="0.25">
      <c r="A30" s="43" t="s">
        <v>25</v>
      </c>
      <c r="B30" s="37">
        <f>IF(ISNUMBER('KN 2018'!BN9),'KN 2018'!BN9,"")</f>
        <v>22.5</v>
      </c>
      <c r="C30" s="37">
        <f>IF(ISNUMBER('KN 2018'!BO9),'KN 2018'!BO9,"")</f>
        <v>35.897435897435898</v>
      </c>
      <c r="D30" s="37">
        <f>IF(ISNUMBER('KN 2018'!BP9),'KN 2018'!BP9,"")</f>
        <v>31.505437882526309</v>
      </c>
      <c r="E30" s="37">
        <f>IF(ISNUMBER('KN 2018'!BQ9),'KN 2018'!BQ9,"")</f>
        <v>22.67</v>
      </c>
      <c r="F30" s="37">
        <f>IF(ISNUMBER('KN 2018'!BR9),'KN 2018'!BR9,"")</f>
        <v>23.95</v>
      </c>
      <c r="G30" s="37">
        <f>IF(ISNUMBER('KN 2018'!BS9),'KN 2018'!BS9,"")</f>
        <v>37.450000000000003</v>
      </c>
      <c r="H30" s="37">
        <f>IF(ISNUMBER('KN 2018'!BT9),'KN 2018'!BT9,"")</f>
        <v>13.941963408683323</v>
      </c>
      <c r="I30" s="37">
        <f>IF(ISNUMBER('KN 2018'!BU9),'KN 2018'!BU9,"")</f>
        <v>47.71</v>
      </c>
      <c r="J30" s="37">
        <f>IF(ISNUMBER('KN 2018'!BV9),'KN 2018'!BV9,"")</f>
        <v>36.119999999999997</v>
      </c>
      <c r="K30" s="37">
        <f>IF(ISNUMBER('KN 2018'!BW9),'KN 2018'!BW9,"")</f>
        <v>37.768999999999998</v>
      </c>
      <c r="L30" s="37">
        <f>IF(ISNUMBER('KN 2018'!BX9),'KN 2018'!BX9,"")</f>
        <v>47.027153558052433</v>
      </c>
      <c r="M30" s="37">
        <f>IF(ISNUMBER('KN 2018'!BY9),'KN 2018'!BY9,"")</f>
        <v>33.51</v>
      </c>
      <c r="N30" s="37">
        <f>IF(ISNUMBER('KN 2018'!BZ9),'KN 2018'!BZ9,"")</f>
        <v>28</v>
      </c>
      <c r="O30" s="37">
        <f>IF(ISNUMBER('KN 2018'!CA9),'KN 2018'!CA9,"")</f>
        <v>34.33</v>
      </c>
      <c r="P30" s="48">
        <f>IF(ISNUMBER('KN 2018'!CB9),'KN 2018'!CB9,"")</f>
        <v>32.312927910478422</v>
      </c>
    </row>
    <row r="31" spans="1:16" s="39" customFormat="1" x14ac:dyDescent="0.25">
      <c r="A31" s="42" t="s">
        <v>26</v>
      </c>
      <c r="B31" s="3">
        <f>IF(ISNUMBER('KN 2018'!CD9),'KN 2018'!CD9,"")</f>
        <v>34530</v>
      </c>
      <c r="C31" s="3">
        <f>IF(ISNUMBER('KN 2018'!CE9),'KN 2018'!CE9,"")</f>
        <v>36984</v>
      </c>
      <c r="D31" s="3">
        <f>IF(ISNUMBER('KN 2018'!CF9),'KN 2018'!CF9,"")</f>
        <v>33987</v>
      </c>
      <c r="E31" s="3">
        <f>IF(ISNUMBER('KN 2018'!CG9),'KN 2018'!CG9,"")</f>
        <v>34391</v>
      </c>
      <c r="F31" s="3">
        <f>IF(ISNUMBER('KN 2018'!CH9),'KN 2018'!CH9,"")</f>
        <v>31400</v>
      </c>
      <c r="G31" s="3">
        <f>IF(ISNUMBER('KN 2018'!CI9),'KN 2018'!CI9,"")</f>
        <v>31448</v>
      </c>
      <c r="H31" s="3">
        <f>IF(ISNUMBER('KN 2018'!CJ9),'KN 2018'!CJ9,"")</f>
        <v>33660</v>
      </c>
      <c r="I31" s="3">
        <f>IF(ISNUMBER('KN 2018'!CK9),'KN 2018'!CK9,"")</f>
        <v>33461</v>
      </c>
      <c r="J31" s="3">
        <f>IF(ISNUMBER('KN 2018'!CL9),'KN 2018'!CL9,"")</f>
        <v>33121</v>
      </c>
      <c r="K31" s="3">
        <f>IF(ISNUMBER('KN 2018'!CM9),'KN 2018'!CM9,"")</f>
        <v>33839</v>
      </c>
      <c r="L31" s="3">
        <f>IF(ISNUMBER('KN 2018'!CN9),'KN 2018'!CN9,"")</f>
        <v>34664</v>
      </c>
      <c r="M31" s="3">
        <f>IF(ISNUMBER('KN 2018'!CO9),'KN 2018'!CO9,"")</f>
        <v>34997</v>
      </c>
      <c r="N31" s="3">
        <f>IF(ISNUMBER('KN 2018'!CP9),'KN 2018'!CP9,"")</f>
        <v>31007</v>
      </c>
      <c r="O31" s="3">
        <f>IF(ISNUMBER('KN 2018'!CQ9),'KN 2018'!CQ9,"")</f>
        <v>34010</v>
      </c>
      <c r="P31" s="49">
        <f>IF(ISNUMBER('KN 2018'!CR9),'KN 2018'!CR9,"")</f>
        <v>33678.5</v>
      </c>
    </row>
    <row r="32" spans="1:16" x14ac:dyDescent="0.25">
      <c r="A32" s="43" t="s">
        <v>27</v>
      </c>
      <c r="B32" s="37">
        <f>IF(ISNUMBER('KN 2018'!CT9),'KN 2018'!CT9,"")</f>
        <v>97.8</v>
      </c>
      <c r="C32" s="37">
        <f>IF(ISNUMBER('KN 2018'!CU9),'KN 2018'!CU9,"")</f>
        <v>99</v>
      </c>
      <c r="D32" s="37">
        <f>IF(ISNUMBER('KN 2018'!CV9),'KN 2018'!CV9,"")</f>
        <v>74.317031768804682</v>
      </c>
      <c r="E32" s="37">
        <f>IF(ISNUMBER('KN 2018'!CW9),'KN 2018'!CW9,"")</f>
        <v>66</v>
      </c>
      <c r="F32" s="37">
        <f>IF(ISNUMBER('KN 2018'!CX9),'KN 2018'!CX9,"")</f>
        <v>67.400000000000006</v>
      </c>
      <c r="G32" s="37">
        <f>IF(ISNUMBER('KN 2018'!CY9),'KN 2018'!CY9,"")</f>
        <v>97</v>
      </c>
      <c r="H32" s="37">
        <f>IF(ISNUMBER('KN 2018'!CZ9),'KN 2018'!CZ9,"")</f>
        <v>63.981291527999986</v>
      </c>
      <c r="I32" s="37">
        <f>IF(ISNUMBER('KN 2018'!DA9),'KN 2018'!DA9,"")</f>
        <v>95.48</v>
      </c>
      <c r="J32" s="37">
        <f>IF(ISNUMBER('KN 2018'!DB9),'KN 2018'!DB9,"")</f>
        <v>97</v>
      </c>
      <c r="K32" s="37">
        <f>IF(ISNUMBER('KN 2018'!DC9),'KN 2018'!DC9,"")</f>
        <v>77.83</v>
      </c>
      <c r="L32" s="37">
        <f>IF(ISNUMBER('KN 2018'!DD9),'KN 2018'!DD9,"")</f>
        <v>61.84</v>
      </c>
      <c r="M32" s="37">
        <f>IF(ISNUMBER('KN 2018'!DE9),'KN 2018'!DE9,"")</f>
        <v>68.25</v>
      </c>
      <c r="N32" s="37">
        <f>IF(ISNUMBER('KN 2018'!DF9),'KN 2018'!DF9,"")</f>
        <v>134.4</v>
      </c>
      <c r="O32" s="37">
        <f>IF(ISNUMBER('KN 2018'!DG9),'KN 2018'!DG9,"")</f>
        <v>70.900000000000006</v>
      </c>
      <c r="P32" s="48">
        <f>IF(ISNUMBER('KN 2018'!DH9),'KN 2018'!DH9,"")</f>
        <v>83.657023092628933</v>
      </c>
    </row>
    <row r="33" spans="1:16" s="39" customFormat="1" ht="15.75" thickBot="1" x14ac:dyDescent="0.3">
      <c r="A33" s="44" t="s">
        <v>28</v>
      </c>
      <c r="B33" s="40">
        <f>IF(ISNUMBER('KN 2018'!DJ9),'KN 2018'!DJ9,"")</f>
        <v>22110</v>
      </c>
      <c r="C33" s="40">
        <f>IF(ISNUMBER('KN 2018'!DK9),'KN 2018'!DK9,"")</f>
        <v>21821</v>
      </c>
      <c r="D33" s="40">
        <f>IF(ISNUMBER('KN 2018'!DL9),'KN 2018'!DL9,"")</f>
        <v>19237</v>
      </c>
      <c r="E33" s="40">
        <f>IF(ISNUMBER('KN 2018'!DM9),'KN 2018'!DM9,"")</f>
        <v>19962</v>
      </c>
      <c r="F33" s="40">
        <f>IF(ISNUMBER('KN 2018'!DN9),'KN 2018'!DN9,"")</f>
        <v>18000</v>
      </c>
      <c r="G33" s="40">
        <f>IF(ISNUMBER('KN 2018'!DO9),'KN 2018'!DO9,"")</f>
        <v>17731</v>
      </c>
      <c r="H33" s="40">
        <f>IF(ISNUMBER('KN 2018'!DP9),'KN 2018'!DP9,"")</f>
        <v>20310</v>
      </c>
      <c r="I33" s="40">
        <f>IF(ISNUMBER('KN 2018'!DQ9),'KN 2018'!DQ9,"")</f>
        <v>18934</v>
      </c>
      <c r="J33" s="40">
        <f>IF(ISNUMBER('KN 2018'!DR9),'KN 2018'!DR9,"")</f>
        <v>20961</v>
      </c>
      <c r="K33" s="40">
        <f>IF(ISNUMBER('KN 2018'!DS9),'KN 2018'!DS9,"")</f>
        <v>18600</v>
      </c>
      <c r="L33" s="40">
        <f>IF(ISNUMBER('KN 2018'!DT9),'KN 2018'!DT9,"")</f>
        <v>21042</v>
      </c>
      <c r="M33" s="40">
        <f>IF(ISNUMBER('KN 2018'!DU9),'KN 2018'!DU9,"")</f>
        <v>19340</v>
      </c>
      <c r="N33" s="40">
        <f>IF(ISNUMBER('KN 2018'!DV9),'KN 2018'!DV9,"")</f>
        <v>18875</v>
      </c>
      <c r="O33" s="40">
        <f>IF(ISNUMBER('KN 2018'!DW9),'KN 2018'!DW9,"")</f>
        <v>19710</v>
      </c>
      <c r="P33" s="50">
        <f>IF(ISNUMBER('KN 2018'!DX9),'KN 2018'!DX9,"")</f>
        <v>19759.5</v>
      </c>
    </row>
    <row r="34" spans="1:16" s="41" customFormat="1" ht="19.5" thickBot="1" x14ac:dyDescent="0.35">
      <c r="A34" s="98" t="str">
        <f>'KN 2018'!A10</f>
        <v>23-51-E/01 Strojírenské práce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35</v>
      </c>
      <c r="B35" s="52">
        <f>IF(ISNUMBER('KN 2018'!B10),'KN 2018'!B10,"")</f>
        <v>24990.302790421531</v>
      </c>
      <c r="C35" s="52">
        <f>IF(ISNUMBER('KN 2018'!C10),'KN 2018'!C10,"")</f>
        <v>13884.263203463204</v>
      </c>
      <c r="D35" s="52">
        <f>IF(ISNUMBER('KN 2018'!D10),'KN 2018'!D10,"")</f>
        <v>16051.399692873896</v>
      </c>
      <c r="E35" s="52">
        <f>IF(ISNUMBER('KN 2018'!E10),'KN 2018'!E10,"")</f>
        <v>17825.94577352472</v>
      </c>
      <c r="F35" s="52">
        <f>IF(ISNUMBER('KN 2018'!F10),'KN 2018'!F10,"")</f>
        <v>40812.039291639434</v>
      </c>
      <c r="G35" s="52">
        <f>IF(ISNUMBER('KN 2018'!G10),'KN 2018'!G10,"")</f>
        <v>13328.845926633468</v>
      </c>
      <c r="H35" s="52">
        <f>IF(ISNUMBER('KN 2018'!H10),'KN 2018'!H10,"")</f>
        <v>21812.839885140947</v>
      </c>
      <c r="I35" s="52">
        <f>IF(ISNUMBER('KN 2018'!I10),'KN 2018'!I10,"")</f>
        <v>11406.887916562435</v>
      </c>
      <c r="J35" s="52">
        <f>IF(ISNUMBER('KN 2018'!J10),'KN 2018'!J10,"")</f>
        <v>13596.76788711169</v>
      </c>
      <c r="K35" s="52">
        <f>IF(ISNUMBER('KN 2018'!K10),'KN 2018'!K10,"")</f>
        <v>12896.635399194252</v>
      </c>
      <c r="L35" s="52">
        <f>IF(ISNUMBER('KN 2018'!L10),'KN 2018'!L10,"")</f>
        <v>13937.53785392749</v>
      </c>
      <c r="M35" s="52">
        <f>IF(ISNUMBER('KN 2018'!M10),'KN 2018'!M10,"")</f>
        <v>16184.731797882483</v>
      </c>
      <c r="N35" s="52">
        <f>IF(ISNUMBER('KN 2018'!N10),'KN 2018'!N10,"")</f>
        <v>18598.176948051951</v>
      </c>
      <c r="O35" s="52">
        <f>IF(ISNUMBER('KN 2018'!O10),'KN 2018'!O10,"")</f>
        <v>15862.669648585537</v>
      </c>
      <c r="P35" s="46">
        <f>IF(ISNUMBER('KN 2018'!P10),'KN 2018'!P10,"")</f>
        <v>17942.074572500936</v>
      </c>
    </row>
    <row r="36" spans="1:16" s="39" customFormat="1" x14ac:dyDescent="0.25">
      <c r="A36" s="42" t="s">
        <v>36</v>
      </c>
      <c r="B36" s="38">
        <f>IF(ISNUMBER('KN 2018'!R10),'KN 2018'!R10,"")</f>
        <v>1890</v>
      </c>
      <c r="C36" s="38">
        <f>IF(ISNUMBER('KN 2018'!S10),'KN 2018'!S10,"")</f>
        <v>605</v>
      </c>
      <c r="D36" s="38">
        <f>IF(ISNUMBER('KN 2018'!T10),'KN 2018'!T10,"")</f>
        <v>980</v>
      </c>
      <c r="E36" s="38">
        <f>IF(ISNUMBER('KN 2018'!U10),'KN 2018'!U10,"")</f>
        <v>517</v>
      </c>
      <c r="F36" s="38">
        <f>IF(ISNUMBER('KN 2018'!V10),'KN 2018'!V10,"")</f>
        <v>770</v>
      </c>
      <c r="G36" s="38">
        <f>IF(ISNUMBER('KN 2018'!W10),'KN 2018'!W10,"")</f>
        <v>336</v>
      </c>
      <c r="H36" s="38">
        <f>IF(ISNUMBER('KN 2018'!X10),'KN 2018'!X10,"")</f>
        <v>720</v>
      </c>
      <c r="I36" s="38">
        <f>IF(ISNUMBER('KN 2018'!Y10),'KN 2018'!Y10,"")</f>
        <v>688.8</v>
      </c>
      <c r="J36" s="38">
        <f>IF(ISNUMBER('KN 2018'!Z10),'KN 2018'!Z10,"")</f>
        <v>643</v>
      </c>
      <c r="K36" s="38">
        <f>IF(ISNUMBER('KN 2018'!AA10),'KN 2018'!AA10,"")</f>
        <v>546</v>
      </c>
      <c r="L36" s="38">
        <f>IF(ISNUMBER('KN 2018'!AB10),'KN 2018'!AB10,"")</f>
        <v>418</v>
      </c>
      <c r="M36" s="38">
        <f>IF(ISNUMBER('KN 2018'!AC10),'KN 2018'!AC10,"")</f>
        <v>697</v>
      </c>
      <c r="N36" s="38">
        <f>IF(ISNUMBER('KN 2018'!AD10),'KN 2018'!AD10,"")</f>
        <v>542</v>
      </c>
      <c r="O36" s="38">
        <f>IF(ISNUMBER('KN 2018'!AE10),'KN 2018'!AE10,"")</f>
        <v>310</v>
      </c>
      <c r="P36" s="47">
        <f>IF(ISNUMBER('KN 2018'!AF10),'KN 2018'!AF10,"")</f>
        <v>690.19999999999993</v>
      </c>
    </row>
    <row r="37" spans="1:16" x14ac:dyDescent="0.25">
      <c r="A37" s="43" t="s">
        <v>25</v>
      </c>
      <c r="B37" s="37">
        <f>IF(ISNUMBER('KN 2018'!BN10),'KN 2018'!BN10,"")</f>
        <v>18.600000000000001</v>
      </c>
      <c r="C37" s="37">
        <f>IF(ISNUMBER('KN 2018'!BO10),'KN 2018'!BO10,"")</f>
        <v>39.487179487179489</v>
      </c>
      <c r="D37" s="37">
        <f>IF(ISNUMBER('KN 2018'!BP10),'KN 2018'!BP10,"")</f>
        <v>31.505437882526309</v>
      </c>
      <c r="E37" s="37">
        <f>IF(ISNUMBER('KN 2018'!BQ10),'KN 2018'!BQ10,"")</f>
        <v>29.07</v>
      </c>
      <c r="F37" s="37">
        <f>IF(ISNUMBER('KN 2018'!BR10),'KN 2018'!BR10,"")</f>
        <v>10.78</v>
      </c>
      <c r="G37" s="37">
        <f>IF(ISNUMBER('KN 2018'!BS10),'KN 2018'!BS10,"")</f>
        <v>33.89</v>
      </c>
      <c r="H37" s="37">
        <f>IF(ISNUMBER('KN 2018'!BT10),'KN 2018'!BT10,"")</f>
        <v>22.435511191398916</v>
      </c>
      <c r="I37" s="37">
        <f>IF(ISNUMBER('KN 2018'!BU10),'KN 2018'!BU10,"")</f>
        <v>44.48</v>
      </c>
      <c r="J37" s="37">
        <f>IF(ISNUMBER('KN 2018'!BV10),'KN 2018'!BV10,"")</f>
        <v>36.119999999999997</v>
      </c>
      <c r="K37" s="37">
        <f>IF(ISNUMBER('KN 2018'!BW10),'KN 2018'!BW10,"")</f>
        <v>40.49</v>
      </c>
      <c r="L37" s="37">
        <f>IF(ISNUMBER('KN 2018'!BX10),'KN 2018'!BX10,"")</f>
        <v>42.563559322033896</v>
      </c>
      <c r="M37" s="37">
        <f>IF(ISNUMBER('KN 2018'!BY10),'KN 2018'!BY10,"")</f>
        <v>32.85</v>
      </c>
      <c r="N37" s="37">
        <f>IF(ISNUMBER('KN 2018'!BZ10),'KN 2018'!BZ10,"")</f>
        <v>22</v>
      </c>
      <c r="O37" s="37">
        <f>IF(ISNUMBER('KN 2018'!CA10),'KN 2018'!CA10,"")</f>
        <v>32.58</v>
      </c>
      <c r="P37" s="48">
        <f>IF(ISNUMBER('KN 2018'!CB10),'KN 2018'!CB10,"")</f>
        <v>31.203691991652757</v>
      </c>
    </row>
    <row r="38" spans="1:16" s="39" customFormat="1" x14ac:dyDescent="0.25">
      <c r="A38" s="42" t="s">
        <v>26</v>
      </c>
      <c r="B38" s="3">
        <f>IF(ISNUMBER('KN 2018'!CD10),'KN 2018'!CD10,"")</f>
        <v>34530</v>
      </c>
      <c r="C38" s="3">
        <f>IF(ISNUMBER('KN 2018'!CE10),'KN 2018'!CE10,"")</f>
        <v>36984</v>
      </c>
      <c r="D38" s="3">
        <f>IF(ISNUMBER('KN 2018'!CF10),'KN 2018'!CF10,"")</f>
        <v>33987</v>
      </c>
      <c r="E38" s="3">
        <f>IF(ISNUMBER('KN 2018'!CG10),'KN 2018'!CG10,"")</f>
        <v>34391</v>
      </c>
      <c r="F38" s="3">
        <f>IF(ISNUMBER('KN 2018'!CH10),'KN 2018'!CH10,"")</f>
        <v>31400</v>
      </c>
      <c r="G38" s="3">
        <f>IF(ISNUMBER('KN 2018'!CI10),'KN 2018'!CI10,"")</f>
        <v>31448</v>
      </c>
      <c r="H38" s="3">
        <f>IF(ISNUMBER('KN 2018'!CJ10),'KN 2018'!CJ10,"")</f>
        <v>33660</v>
      </c>
      <c r="I38" s="3">
        <f>IF(ISNUMBER('KN 2018'!CK10),'KN 2018'!CK10,"")</f>
        <v>33461</v>
      </c>
      <c r="J38" s="3">
        <f>IF(ISNUMBER('KN 2018'!CL10),'KN 2018'!CL10,"")</f>
        <v>33121</v>
      </c>
      <c r="K38" s="3">
        <f>IF(ISNUMBER('KN 2018'!CM10),'KN 2018'!CM10,"")</f>
        <v>33839</v>
      </c>
      <c r="L38" s="3">
        <f>IF(ISNUMBER('KN 2018'!CN10),'KN 2018'!CN10,"")</f>
        <v>34664</v>
      </c>
      <c r="M38" s="3">
        <f>IF(ISNUMBER('KN 2018'!CO10),'KN 2018'!CO10,"")</f>
        <v>34997</v>
      </c>
      <c r="N38" s="3">
        <f>IF(ISNUMBER('KN 2018'!CP10),'KN 2018'!CP10,"")</f>
        <v>31007</v>
      </c>
      <c r="O38" s="3">
        <f>IF(ISNUMBER('KN 2018'!CQ10),'KN 2018'!CQ10,"")</f>
        <v>34010</v>
      </c>
      <c r="P38" s="49">
        <f>IF(ISNUMBER('KN 2018'!CR10),'KN 2018'!CR10,"")</f>
        <v>33678.5</v>
      </c>
    </row>
    <row r="39" spans="1:16" x14ac:dyDescent="0.25">
      <c r="A39" s="43" t="s">
        <v>27</v>
      </c>
      <c r="B39" s="37">
        <f>IF(ISNUMBER('KN 2018'!CT10),'KN 2018'!CT10,"")</f>
        <v>97.8</v>
      </c>
      <c r="C39" s="37">
        <f>IF(ISNUMBER('KN 2018'!CU10),'KN 2018'!CU10,"")</f>
        <v>99</v>
      </c>
      <c r="D39" s="37">
        <f>IF(ISNUMBER('KN 2018'!CV10),'KN 2018'!CV10,"")</f>
        <v>74.317031768804682</v>
      </c>
      <c r="E39" s="37">
        <f>IF(ISNUMBER('KN 2018'!CW10),'KN 2018'!CW10,"")</f>
        <v>66</v>
      </c>
      <c r="F39" s="37">
        <f>IF(ISNUMBER('KN 2018'!CX10),'KN 2018'!CX10,"")</f>
        <v>36.869999999999997</v>
      </c>
      <c r="G39" s="37">
        <f>IF(ISNUMBER('KN 2018'!CY10),'KN 2018'!CY10,"")</f>
        <v>97</v>
      </c>
      <c r="H39" s="37">
        <f>IF(ISNUMBER('KN 2018'!CZ10),'KN 2018'!CZ10,"")</f>
        <v>63.981291527999986</v>
      </c>
      <c r="I39" s="37">
        <f>IF(ISNUMBER('KN 2018'!DA10),'KN 2018'!DA10,"")</f>
        <v>95.48</v>
      </c>
      <c r="J39" s="37">
        <f>IF(ISNUMBER('KN 2018'!DB10),'KN 2018'!DB10,"")</f>
        <v>97</v>
      </c>
      <c r="K39" s="37">
        <f>IF(ISNUMBER('KN 2018'!DC10),'KN 2018'!DC10,"")</f>
        <v>77.83</v>
      </c>
      <c r="L39" s="37">
        <f>IF(ISNUMBER('KN 2018'!DD10),'KN 2018'!DD10,"")</f>
        <v>60.63</v>
      </c>
      <c r="M39" s="37">
        <f>IF(ISNUMBER('KN 2018'!DE10),'KN 2018'!DE10,"")</f>
        <v>68.25</v>
      </c>
      <c r="N39" s="37">
        <f>IF(ISNUMBER('KN 2018'!DF10),'KN 2018'!DF10,"")</f>
        <v>134.4</v>
      </c>
      <c r="O39" s="37">
        <f>IF(ISNUMBER('KN 2018'!DG10),'KN 2018'!DG10,"")</f>
        <v>70.900000000000006</v>
      </c>
      <c r="P39" s="48">
        <f>IF(ISNUMBER('KN 2018'!DH10),'KN 2018'!DH10,"")</f>
        <v>81.389880235486061</v>
      </c>
    </row>
    <row r="40" spans="1:16" s="39" customFormat="1" ht="15.75" thickBot="1" x14ac:dyDescent="0.3">
      <c r="A40" s="44" t="s">
        <v>28</v>
      </c>
      <c r="B40" s="40">
        <f>IF(ISNUMBER('KN 2018'!DJ10),'KN 2018'!DJ10,"")</f>
        <v>22110</v>
      </c>
      <c r="C40" s="40">
        <f>IF(ISNUMBER('KN 2018'!DK10),'KN 2018'!DK10,"")</f>
        <v>21821</v>
      </c>
      <c r="D40" s="40">
        <f>IF(ISNUMBER('KN 2018'!DL10),'KN 2018'!DL10,"")</f>
        <v>19237</v>
      </c>
      <c r="E40" s="40">
        <f>IF(ISNUMBER('KN 2018'!DM10),'KN 2018'!DM10,"")</f>
        <v>19962</v>
      </c>
      <c r="F40" s="40">
        <f>IF(ISNUMBER('KN 2018'!DN10),'KN 2018'!DN10,"")</f>
        <v>18000</v>
      </c>
      <c r="G40" s="40">
        <f>IF(ISNUMBER('KN 2018'!DO10),'KN 2018'!DO10,"")</f>
        <v>17731</v>
      </c>
      <c r="H40" s="40">
        <f>IF(ISNUMBER('KN 2018'!DP10),'KN 2018'!DP10,"")</f>
        <v>20310</v>
      </c>
      <c r="I40" s="40">
        <f>IF(ISNUMBER('KN 2018'!DQ10),'KN 2018'!DQ10,"")</f>
        <v>18934</v>
      </c>
      <c r="J40" s="40">
        <f>IF(ISNUMBER('KN 2018'!DR10),'KN 2018'!DR10,"")</f>
        <v>20961</v>
      </c>
      <c r="K40" s="40">
        <f>IF(ISNUMBER('KN 2018'!DS10),'KN 2018'!DS10,"")</f>
        <v>18600</v>
      </c>
      <c r="L40" s="40">
        <f>IF(ISNUMBER('KN 2018'!DT10),'KN 2018'!DT10,"")</f>
        <v>21042</v>
      </c>
      <c r="M40" s="40">
        <f>IF(ISNUMBER('KN 2018'!DU10),'KN 2018'!DU10,"")</f>
        <v>19340</v>
      </c>
      <c r="N40" s="40">
        <f>IF(ISNUMBER('KN 2018'!DV10),'KN 2018'!DV10,"")</f>
        <v>18875</v>
      </c>
      <c r="O40" s="40">
        <f>IF(ISNUMBER('KN 2018'!DW10),'KN 2018'!DW10,"")</f>
        <v>19710</v>
      </c>
      <c r="P40" s="50">
        <f>IF(ISNUMBER('KN 2018'!DX10),'KN 2018'!DX10,"")</f>
        <v>19759.5</v>
      </c>
    </row>
  </sheetData>
  <mergeCells count="8">
    <mergeCell ref="A1:P1"/>
    <mergeCell ref="A2:P2"/>
    <mergeCell ref="A20:P20"/>
    <mergeCell ref="A27:P27"/>
    <mergeCell ref="A34:P34"/>
    <mergeCell ref="A6:P6"/>
    <mergeCell ref="A13:P13"/>
    <mergeCell ref="A3:P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8f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K8" sqref="K8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tr">
        <f>'Tabulka č. 1'!A1:P1</f>
        <v>Krajské normativy a ukazatele pro stanovení krajských normativů v roce 2018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44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2018'!A13</f>
        <v>65-51-E/01 Stravovací a ubytovací služby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35</v>
      </c>
      <c r="B7" s="52">
        <f>IF(ISNUMBER('KN 2018'!B13),'KN 2018'!B13,"")</f>
        <v>28413.502109704641</v>
      </c>
      <c r="C7" s="52">
        <f>IF(ISNUMBER('KN 2018'!C13),'KN 2018'!C13,"")</f>
        <v>31562.401572620925</v>
      </c>
      <c r="D7" s="52">
        <f>IF(ISNUMBER('KN 2018'!D13),'KN 2018'!D13,"")</f>
        <v>51972.906106539391</v>
      </c>
      <c r="E7" s="52">
        <f>IF(ISNUMBER('KN 2018'!E13),'KN 2018'!E13,"")</f>
        <v>40363.780023344545</v>
      </c>
      <c r="F7" s="52">
        <f>IF(ISNUMBER('KN 2018'!F13),'KN 2018'!F13,"")</f>
        <v>29577.580868916088</v>
      </c>
      <c r="G7" s="52">
        <f>IF(ISNUMBER('KN 2018'!G13),'KN 2018'!G13,"")</f>
        <v>36972.394123059123</v>
      </c>
      <c r="H7" s="52">
        <f>IF(ISNUMBER('KN 2018'!H13),'KN 2018'!H13,"")</f>
        <v>51959.659324233391</v>
      </c>
      <c r="I7" s="52">
        <f>IF(ISNUMBER('KN 2018'!I13),'KN 2018'!I13,"")</f>
        <v>32710.413029193653</v>
      </c>
      <c r="J7" s="52">
        <f>IF(ISNUMBER('KN 2018'!J13),'KN 2018'!J13,"")</f>
        <v>31094.215264187871</v>
      </c>
      <c r="K7" s="52">
        <f>IF(ISNUMBER('KN 2018'!K13),'KN 2018'!K13,"")</f>
        <v>35271.515197624562</v>
      </c>
      <c r="L7" s="52">
        <f>IF(ISNUMBER('KN 2018'!L13),'KN 2018'!L13,"")</f>
        <v>26349.960872848227</v>
      </c>
      <c r="M7" s="52">
        <f>IF(ISNUMBER('KN 2018'!M13),'KN 2018'!M13,"")</f>
        <v>36924.92852538819</v>
      </c>
      <c r="N7" s="52">
        <f>IF(ISNUMBER('KN 2018'!N13),'KN 2018'!N13,"")</f>
        <v>21957.768255848387</v>
      </c>
      <c r="O7" s="52">
        <f>IF(ISNUMBER('KN 2018'!O13),'KN 2018'!O13,"")</f>
        <v>28205.761653884314</v>
      </c>
      <c r="P7" s="46">
        <f>IF(ISNUMBER('KN 2018'!P13),'KN 2018'!P13,"")</f>
        <v>34524.056209099523</v>
      </c>
    </row>
    <row r="8" spans="1:31" s="39" customFormat="1" x14ac:dyDescent="0.25">
      <c r="A8" s="42" t="s">
        <v>36</v>
      </c>
      <c r="B8" s="38">
        <f>IF(ISNUMBER('KN 2018'!R13),'KN 2018'!R13,"")</f>
        <v>0</v>
      </c>
      <c r="C8" s="38">
        <f>IF(ISNUMBER('KN 2018'!S13),'KN 2018'!S13,"")</f>
        <v>0</v>
      </c>
      <c r="D8" s="38">
        <f>IF(ISNUMBER('KN 2018'!T13),'KN 2018'!T13,"")</f>
        <v>0</v>
      </c>
      <c r="E8" s="38">
        <f>IF(ISNUMBER('KN 2018'!U13),'KN 2018'!U13,"")</f>
        <v>262</v>
      </c>
      <c r="F8" s="38">
        <f>IF(ISNUMBER('KN 2018'!V13),'KN 2018'!V13,"")</f>
        <v>0</v>
      </c>
      <c r="G8" s="38">
        <f>IF(ISNUMBER('KN 2018'!W13),'KN 2018'!W13,"")</f>
        <v>475</v>
      </c>
      <c r="H8" s="38">
        <f>IF(ISNUMBER('KN 2018'!X13),'KN 2018'!X13,"")</f>
        <v>0</v>
      </c>
      <c r="I8" s="38">
        <f>IF(ISNUMBER('KN 2018'!Y13),'KN 2018'!Y13,"")</f>
        <v>111.2</v>
      </c>
      <c r="J8" s="38">
        <f>IF(ISNUMBER('KN 2018'!Z13),'KN 2018'!Z13,"")</f>
        <v>93</v>
      </c>
      <c r="K8" s="38">
        <f>IF(ISNUMBER('KN 2018'!AA13),'KN 2018'!AA13,"")</f>
        <v>166</v>
      </c>
      <c r="L8" s="38">
        <f>IF(ISNUMBER('KN 2018'!AB13),'KN 2018'!AB13,"")</f>
        <v>0</v>
      </c>
      <c r="M8" s="38">
        <f>IF(ISNUMBER('KN 2018'!AC13),'KN 2018'!AC13,"")</f>
        <v>0</v>
      </c>
      <c r="N8" s="38">
        <f>IF(ISNUMBER('KN 2018'!AD13),'KN 2018'!AD13,"")</f>
        <v>0</v>
      </c>
      <c r="O8" s="38">
        <f>IF(ISNUMBER('KN 2018'!AE13),'KN 2018'!AE13,"")</f>
        <v>310</v>
      </c>
      <c r="P8" s="47">
        <f>IF(ISNUMBER('KN 2018'!AF13),'KN 2018'!AF13,"")</f>
        <v>236.20000000000002</v>
      </c>
    </row>
    <row r="9" spans="1:31" x14ac:dyDescent="0.25">
      <c r="A9" s="43" t="s">
        <v>25</v>
      </c>
      <c r="B9" s="37">
        <f>IF(ISNUMBER('KN 2018'!BN13),'KN 2018'!BN13,"")</f>
        <v>15.8</v>
      </c>
      <c r="C9" s="37">
        <f>IF(ISNUMBER('KN 2018'!BO13),'KN 2018'!BO13,"")</f>
        <v>14.659506956309494</v>
      </c>
      <c r="D9" s="37">
        <f>IF(ISNUMBER('KN 2018'!BP13),'KN 2018'!BP13,"")</f>
        <v>8.0195660064612433</v>
      </c>
      <c r="E9" s="37">
        <f>IF(ISNUMBER('KN 2018'!BQ13),'KN 2018'!BQ13,"")</f>
        <v>11.09</v>
      </c>
      <c r="F9" s="37">
        <f>IF(ISNUMBER('KN 2018'!BR13),'KN 2018'!BR13,"")</f>
        <v>15.48</v>
      </c>
      <c r="G9" s="37">
        <f>IF(ISNUMBER('KN 2018'!BS13),'KN 2018'!BS13,"")</f>
        <v>10.17</v>
      </c>
      <c r="H9" s="37">
        <f>IF(ISNUMBER('KN 2018'!BT13),'KN 2018'!BT13,"")</f>
        <v>8.095286688255813</v>
      </c>
      <c r="I9" s="37">
        <f>IF(ISNUMBER('KN 2018'!BU13),'KN 2018'!BU13,"")</f>
        <v>12.72</v>
      </c>
      <c r="J9" s="37">
        <f>IF(ISNUMBER('KN 2018'!BV13),'KN 2018'!BV13,"")</f>
        <v>12.6</v>
      </c>
      <c r="K9" s="37">
        <f>IF(ISNUMBER('KN 2018'!BW13),'KN 2018'!BW13,"")</f>
        <v>11.651</v>
      </c>
      <c r="L9" s="37">
        <f>IF(ISNUMBER('KN 2018'!BX13),'KN 2018'!BX13,"")</f>
        <v>18.177411536597191</v>
      </c>
      <c r="M9" s="37">
        <f>IF(ISNUMBER('KN 2018'!BY13),'KN 2018'!BY13,"")</f>
        <v>12.28</v>
      </c>
      <c r="N9" s="37">
        <f>IF(ISNUMBER('KN 2018'!BZ13),'KN 2018'!BZ13,"")</f>
        <v>20</v>
      </c>
      <c r="O9" s="37">
        <f>IF(ISNUMBER('KN 2018'!CA13),'KN 2018'!CA13,"")</f>
        <v>15.89</v>
      </c>
      <c r="P9" s="48">
        <f>IF(ISNUMBER('KN 2018'!CB13),'KN 2018'!CB13,"")</f>
        <v>13.33091222768741</v>
      </c>
    </row>
    <row r="10" spans="1:31" s="39" customFormat="1" x14ac:dyDescent="0.25">
      <c r="A10" s="42" t="s">
        <v>26</v>
      </c>
      <c r="B10" s="3">
        <f>IF(ISNUMBER('KN 2018'!CD13),'KN 2018'!CD13,"")</f>
        <v>31530</v>
      </c>
      <c r="C10" s="3">
        <f>IF(ISNUMBER('KN 2018'!CE13),'KN 2018'!CE13,"")</f>
        <v>33398</v>
      </c>
      <c r="D10" s="3">
        <f>IF(ISNUMBER('KN 2018'!CF13),'KN 2018'!CF13,"")</f>
        <v>31975</v>
      </c>
      <c r="E10" s="3">
        <f>IF(ISNUMBER('KN 2018'!CG13),'KN 2018'!CG13,"")</f>
        <v>33070</v>
      </c>
      <c r="F10" s="3">
        <f>IF(ISNUMBER('KN 2018'!CH13),'KN 2018'!CH13,"")</f>
        <v>30400</v>
      </c>
      <c r="G10" s="3">
        <f>IF(ISNUMBER('KN 2018'!CI13),'KN 2018'!CI13,"")</f>
        <v>28435</v>
      </c>
      <c r="H10" s="3">
        <f>IF(ISNUMBER('KN 2018'!CJ13),'KN 2018'!CJ13,"")</f>
        <v>31550</v>
      </c>
      <c r="I10" s="3">
        <f>IF(ISNUMBER('KN 2018'!CK13),'KN 2018'!CK13,"")</f>
        <v>30679</v>
      </c>
      <c r="J10" s="3">
        <f>IF(ISNUMBER('KN 2018'!CL13),'KN 2018'!CL13,"")</f>
        <v>29031</v>
      </c>
      <c r="K10" s="3">
        <f>IF(ISNUMBER('KN 2018'!CM13),'KN 2018'!CM13,"")</f>
        <v>29858</v>
      </c>
      <c r="L10" s="3">
        <f>IF(ISNUMBER('KN 2018'!CN13),'KN 2018'!CN13,"")</f>
        <v>31079</v>
      </c>
      <c r="M10" s="3">
        <f>IF(ISNUMBER('KN 2018'!CO13),'KN 2018'!CO13,"")</f>
        <v>33975</v>
      </c>
      <c r="N10" s="3">
        <f>IF(ISNUMBER('KN 2018'!CP13),'KN 2018'!CP13,"")</f>
        <v>31007</v>
      </c>
      <c r="O10" s="3">
        <f>IF(ISNUMBER('KN 2018'!CQ13),'KN 2018'!CQ13,"")</f>
        <v>31560</v>
      </c>
      <c r="P10" s="49">
        <f>IF(ISNUMBER('KN 2018'!CR13),'KN 2018'!CR13,"")</f>
        <v>31253.357142857141</v>
      </c>
    </row>
    <row r="11" spans="1:31" x14ac:dyDescent="0.25">
      <c r="A11" s="43" t="s">
        <v>27</v>
      </c>
      <c r="B11" s="37">
        <f>IF(ISNUMBER('KN 2018'!CT13),'KN 2018'!CT13,"")</f>
        <v>59.4</v>
      </c>
      <c r="C11" s="37">
        <f>IF(ISNUMBER('KN 2018'!CU13),'KN 2018'!CU13,"")</f>
        <v>62</v>
      </c>
      <c r="D11" s="37">
        <f>IF(ISNUMBER('KN 2018'!CV13),'KN 2018'!CV13,"")</f>
        <v>55.929312568275684</v>
      </c>
      <c r="E11" s="37">
        <f>IF(ISNUMBER('KN 2018'!CW13),'KN 2018'!CW13,"")</f>
        <v>52.3</v>
      </c>
      <c r="F11" s="37">
        <f>IF(ISNUMBER('KN 2018'!CX13),'KN 2018'!CX13,"")</f>
        <v>35.93</v>
      </c>
      <c r="G11" s="37">
        <f>IF(ISNUMBER('KN 2018'!CY13),'KN 2018'!CY13,"")</f>
        <v>62.2</v>
      </c>
      <c r="H11" s="37">
        <f>IF(ISNUMBER('KN 2018'!CZ13),'KN 2018'!CZ13,"")</f>
        <v>47.868669611532006</v>
      </c>
      <c r="I11" s="37">
        <f>IF(ISNUMBER('KN 2018'!DA13),'KN 2018'!DA13,"")</f>
        <v>60.3</v>
      </c>
      <c r="J11" s="37">
        <f>IF(ISNUMBER('KN 2018'!DB13),'KN 2018'!DB13,"")</f>
        <v>73</v>
      </c>
      <c r="K11" s="37">
        <f>IF(ISNUMBER('KN 2018'!DC13),'KN 2018'!DC13,"")</f>
        <v>49.39</v>
      </c>
      <c r="L11" s="37">
        <f>IF(ISNUMBER('KN 2018'!DD13),'KN 2018'!DD13,"")</f>
        <v>43.29</v>
      </c>
      <c r="M11" s="37">
        <f>IF(ISNUMBER('KN 2018'!DE13),'KN 2018'!DE13,"")</f>
        <v>62.309999999999995</v>
      </c>
      <c r="N11" s="37">
        <f>IF(ISNUMBER('KN 2018'!DF13),'KN 2018'!DF13,"")</f>
        <v>67.540000000000006</v>
      </c>
      <c r="O11" s="37">
        <f>IF(ISNUMBER('KN 2018'!DG13),'KN 2018'!DG13,"")</f>
        <v>54.1</v>
      </c>
      <c r="P11" s="48">
        <f>IF(ISNUMBER('KN 2018'!DH13),'KN 2018'!DH13,"")</f>
        <v>56.111284441414831</v>
      </c>
    </row>
    <row r="12" spans="1:31" s="39" customFormat="1" ht="15.75" thickBot="1" x14ac:dyDescent="0.3">
      <c r="A12" s="44" t="s">
        <v>28</v>
      </c>
      <c r="B12" s="40">
        <f>IF(ISNUMBER('KN 2018'!DJ13),'KN 2018'!DJ13,"")</f>
        <v>22110</v>
      </c>
      <c r="C12" s="40">
        <f>IF(ISNUMBER('KN 2018'!DK13),'KN 2018'!DK13,"")</f>
        <v>21821</v>
      </c>
      <c r="D12" s="40">
        <f>IF(ISNUMBER('KN 2018'!DL13),'KN 2018'!DL13,"")</f>
        <v>19237</v>
      </c>
      <c r="E12" s="40">
        <f>IF(ISNUMBER('KN 2018'!DM13),'KN 2018'!DM13,"")</f>
        <v>19962</v>
      </c>
      <c r="F12" s="40">
        <f>IF(ISNUMBER('KN 2018'!DN13),'KN 2018'!DN13,"")</f>
        <v>18000</v>
      </c>
      <c r="G12" s="40">
        <f>IF(ISNUMBER('KN 2018'!DO13),'KN 2018'!DO13,"")</f>
        <v>17731</v>
      </c>
      <c r="H12" s="40">
        <f>IF(ISNUMBER('KN 2018'!DP13),'KN 2018'!DP13,"")</f>
        <v>20710</v>
      </c>
      <c r="I12" s="40">
        <f>IF(ISNUMBER('KN 2018'!DQ13),'KN 2018'!DQ13,"")</f>
        <v>18934</v>
      </c>
      <c r="J12" s="40">
        <f>IF(ISNUMBER('KN 2018'!DR13),'KN 2018'!DR13,"")</f>
        <v>20961</v>
      </c>
      <c r="K12" s="40">
        <f>IF(ISNUMBER('KN 2018'!DS13),'KN 2018'!DS13,"")</f>
        <v>18600</v>
      </c>
      <c r="L12" s="40">
        <f>IF(ISNUMBER('KN 2018'!DT13),'KN 2018'!DT13,"")</f>
        <v>21042</v>
      </c>
      <c r="M12" s="40">
        <f>IF(ISNUMBER('KN 2018'!DU13),'KN 2018'!DU13,"")</f>
        <v>19340</v>
      </c>
      <c r="N12" s="40">
        <f>IF(ISNUMBER('KN 2018'!DV13),'KN 2018'!DV13,"")</f>
        <v>18875</v>
      </c>
      <c r="O12" s="40">
        <f>IF(ISNUMBER('KN 2018'!DW13),'KN 2018'!DW13,"")</f>
        <v>19710</v>
      </c>
      <c r="P12" s="50">
        <f>IF(ISNUMBER('KN 2018'!DX13),'KN 2018'!DX13,"")</f>
        <v>19788.071428571428</v>
      </c>
    </row>
    <row r="13" spans="1:31" s="41" customFormat="1" ht="19.5" thickBot="1" x14ac:dyDescent="0.35">
      <c r="A13" s="98" t="str">
        <f>'KN 2018'!A14</f>
        <v>75-41-E/01 Pečovatelské služby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35</v>
      </c>
      <c r="B14" s="52">
        <f>IF(ISNUMBER('KN 2018'!B14),'KN 2018'!B14,"")</f>
        <v>36999.770707939235</v>
      </c>
      <c r="C14" s="52">
        <f>IF(ISNUMBER('KN 2018'!C14),'KN 2018'!C14,"")</f>
        <v>31562.401572620925</v>
      </c>
      <c r="D14" s="52">
        <f>IF(ISNUMBER('KN 2018'!D14),'KN 2018'!D14,"")</f>
        <v>51972.906106539391</v>
      </c>
      <c r="E14" s="52">
        <f>IF(ISNUMBER('KN 2018'!E14),'KN 2018'!E14,"")</f>
        <v>42922.220190096159</v>
      </c>
      <c r="F14" s="76" t="str">
        <f>IF(ISNUMBER('KN 2018'!F14),'KN 2018'!F14,"")</f>
        <v/>
      </c>
      <c r="G14" s="52">
        <f>IF(ISNUMBER('KN 2018'!G14),'KN 2018'!G14,"")</f>
        <v>36972.394123059123</v>
      </c>
      <c r="H14" s="52">
        <f>IF(ISNUMBER('KN 2018'!H14),'KN 2018'!H14,"")</f>
        <v>50279.170535489699</v>
      </c>
      <c r="I14" s="52">
        <f>IF(ISNUMBER('KN 2018'!I14),'KN 2018'!I14,"")</f>
        <v>32710.413029193653</v>
      </c>
      <c r="J14" s="52">
        <f>IF(ISNUMBER('KN 2018'!J14),'KN 2018'!J14,"")</f>
        <v>31094.215264187871</v>
      </c>
      <c r="K14" s="52">
        <f>IF(ISNUMBER('KN 2018'!K14),'KN 2018'!K14,"")</f>
        <v>36017.682878368847</v>
      </c>
      <c r="L14" s="52">
        <f>IF(ISNUMBER('KN 2018'!L14),'KN 2018'!L14,"")</f>
        <v>26871.012992289878</v>
      </c>
      <c r="M14" s="52">
        <f>IF(ISNUMBER('KN 2018'!M14),'KN 2018'!M14,"")</f>
        <v>35086.141254027629</v>
      </c>
      <c r="N14" s="52">
        <f>IF(ISNUMBER('KN 2018'!N14),'KN 2018'!N14,"")</f>
        <v>21957.768255848387</v>
      </c>
      <c r="O14" s="52">
        <f>IF(ISNUMBER('KN 2018'!O14),'KN 2018'!O14,"")</f>
        <v>31061.121640685757</v>
      </c>
      <c r="P14" s="46">
        <f>IF(ISNUMBER('KN 2018'!P14),'KN 2018'!P14,"")</f>
        <v>35808.247580795891</v>
      </c>
    </row>
    <row r="15" spans="1:31" s="39" customFormat="1" x14ac:dyDescent="0.25">
      <c r="A15" s="42" t="s">
        <v>36</v>
      </c>
      <c r="B15" s="38">
        <f>IF(ISNUMBER('KN 2018'!R14),'KN 2018'!R14,"")</f>
        <v>0</v>
      </c>
      <c r="C15" s="38">
        <f>IF(ISNUMBER('KN 2018'!S14),'KN 2018'!S14,"")</f>
        <v>0</v>
      </c>
      <c r="D15" s="38">
        <f>IF(ISNUMBER('KN 2018'!T14),'KN 2018'!T14,"")</f>
        <v>0</v>
      </c>
      <c r="E15" s="38">
        <f>IF(ISNUMBER('KN 2018'!U14),'KN 2018'!U14,"")</f>
        <v>262</v>
      </c>
      <c r="F15" s="77" t="str">
        <f>IF(ISNUMBER('KN 2018'!V14),'KN 2018'!V14,"")</f>
        <v/>
      </c>
      <c r="G15" s="38">
        <f>IF(ISNUMBER('KN 2018'!W14),'KN 2018'!W14,"")</f>
        <v>475</v>
      </c>
      <c r="H15" s="38">
        <f>IF(ISNUMBER('KN 2018'!X14),'KN 2018'!X14,"")</f>
        <v>0</v>
      </c>
      <c r="I15" s="38">
        <f>IF(ISNUMBER('KN 2018'!Y14),'KN 2018'!Y14,"")</f>
        <v>111.2</v>
      </c>
      <c r="J15" s="38">
        <f>IF(ISNUMBER('KN 2018'!Z14),'KN 2018'!Z14,"")</f>
        <v>93</v>
      </c>
      <c r="K15" s="38">
        <f>IF(ISNUMBER('KN 2018'!AA14),'KN 2018'!AA14,"")</f>
        <v>169</v>
      </c>
      <c r="L15" s="38">
        <f>IF(ISNUMBER('KN 2018'!AB14),'KN 2018'!AB14,"")</f>
        <v>0</v>
      </c>
      <c r="M15" s="38">
        <f>IF(ISNUMBER('KN 2018'!AC14),'KN 2018'!AC14,"")</f>
        <v>0</v>
      </c>
      <c r="N15" s="38">
        <f>IF(ISNUMBER('KN 2018'!AD14),'KN 2018'!AD14,"")</f>
        <v>0</v>
      </c>
      <c r="O15" s="38">
        <f>IF(ISNUMBER('KN 2018'!AE14),'KN 2018'!AE14,"")</f>
        <v>310</v>
      </c>
      <c r="P15" s="47">
        <f>IF(ISNUMBER('KN 2018'!AF14),'KN 2018'!AF14,"")</f>
        <v>236.70000000000002</v>
      </c>
    </row>
    <row r="16" spans="1:31" x14ac:dyDescent="0.25">
      <c r="A16" s="43" t="s">
        <v>25</v>
      </c>
      <c r="B16" s="37">
        <f>IF(ISNUMBER('KN 2018'!BN14),'KN 2018'!BN14,"")</f>
        <v>11.63</v>
      </c>
      <c r="C16" s="37">
        <f>IF(ISNUMBER('KN 2018'!BO14),'KN 2018'!BO14,"")</f>
        <v>14.659506956309494</v>
      </c>
      <c r="D16" s="37">
        <f>IF(ISNUMBER('KN 2018'!BP14),'KN 2018'!BP14,"")</f>
        <v>8.0195660064612433</v>
      </c>
      <c r="E16" s="37">
        <f>IF(ISNUMBER('KN 2018'!BQ14),'KN 2018'!BQ14,"")</f>
        <v>10.35</v>
      </c>
      <c r="F16" s="73" t="str">
        <f>IF(ISNUMBER('KN 2018'!BR14),'KN 2018'!BR14,"")</f>
        <v/>
      </c>
      <c r="G16" s="37">
        <f>IF(ISNUMBER('KN 2018'!BS14),'KN 2018'!BS14,"")</f>
        <v>10.17</v>
      </c>
      <c r="H16" s="37">
        <f>IF(ISNUMBER('KN 2018'!BT14),'KN 2018'!BT14,"")</f>
        <v>8.397012196400258</v>
      </c>
      <c r="I16" s="37">
        <f>IF(ISNUMBER('KN 2018'!BU14),'KN 2018'!BU14,"")</f>
        <v>12.72</v>
      </c>
      <c r="J16" s="37">
        <f>IF(ISNUMBER('KN 2018'!BV14),'KN 2018'!BV14,"")</f>
        <v>12.6</v>
      </c>
      <c r="K16" s="37">
        <f>IF(ISNUMBER('KN 2018'!BW14),'KN 2018'!BW14,"")</f>
        <v>11.375</v>
      </c>
      <c r="L16" s="37">
        <f>IF(ISNUMBER('KN 2018'!BX14),'KN 2018'!BX14,"")</f>
        <v>18.177411536597191</v>
      </c>
      <c r="M16" s="37">
        <f>IF(ISNUMBER('KN 2018'!BY14),'KN 2018'!BY14,"")</f>
        <v>13</v>
      </c>
      <c r="N16" s="37">
        <f>IF(ISNUMBER('KN 2018'!BZ14),'KN 2018'!BZ14,"")</f>
        <v>20</v>
      </c>
      <c r="O16" s="37">
        <f>IF(ISNUMBER('KN 2018'!CA14),'KN 2018'!CA14,"")</f>
        <v>14.19</v>
      </c>
      <c r="P16" s="48">
        <f>IF(ISNUMBER('KN 2018'!CB14),'KN 2018'!CB14,"")</f>
        <v>12.714499745828322</v>
      </c>
    </row>
    <row r="17" spans="1:16" s="39" customFormat="1" x14ac:dyDescent="0.25">
      <c r="A17" s="42" t="s">
        <v>26</v>
      </c>
      <c r="B17" s="3">
        <f>IF(ISNUMBER('KN 2018'!CD14),'KN 2018'!CD14,"")</f>
        <v>31530</v>
      </c>
      <c r="C17" s="3">
        <f>IF(ISNUMBER('KN 2018'!CE14),'KN 2018'!CE14,"")</f>
        <v>33398</v>
      </c>
      <c r="D17" s="3">
        <f>IF(ISNUMBER('KN 2018'!CF14),'KN 2018'!CF14,"")</f>
        <v>31975</v>
      </c>
      <c r="E17" s="3">
        <f>IF(ISNUMBER('KN 2018'!CG14),'KN 2018'!CG14,"")</f>
        <v>33070</v>
      </c>
      <c r="F17" s="70" t="str">
        <f>IF(ISNUMBER('KN 2018'!CH14),'KN 2018'!CH14,"")</f>
        <v/>
      </c>
      <c r="G17" s="3">
        <f>IF(ISNUMBER('KN 2018'!CI14),'KN 2018'!CI14,"")</f>
        <v>28435</v>
      </c>
      <c r="H17" s="3">
        <f>IF(ISNUMBER('KN 2018'!CJ14),'KN 2018'!CJ14,"")</f>
        <v>31550</v>
      </c>
      <c r="I17" s="3">
        <f>IF(ISNUMBER('KN 2018'!CK14),'KN 2018'!CK14,"")</f>
        <v>30679</v>
      </c>
      <c r="J17" s="3">
        <f>IF(ISNUMBER('KN 2018'!CL14),'KN 2018'!CL14,"")</f>
        <v>29031</v>
      </c>
      <c r="K17" s="3">
        <f>IF(ISNUMBER('KN 2018'!CM14),'KN 2018'!CM14,"")</f>
        <v>29858</v>
      </c>
      <c r="L17" s="3">
        <f>IF(ISNUMBER('KN 2018'!CN14),'KN 2018'!CN14,"")</f>
        <v>31079</v>
      </c>
      <c r="M17" s="3">
        <f>IF(ISNUMBER('KN 2018'!CO14),'KN 2018'!CO14,"")</f>
        <v>33975</v>
      </c>
      <c r="N17" s="3">
        <f>IF(ISNUMBER('KN 2018'!CP14),'KN 2018'!CP14,"")</f>
        <v>31007</v>
      </c>
      <c r="O17" s="3">
        <f>IF(ISNUMBER('KN 2018'!CQ14),'KN 2018'!CQ14,"")</f>
        <v>31560</v>
      </c>
      <c r="P17" s="49">
        <f>IF(ISNUMBER('KN 2018'!CR14),'KN 2018'!CR14,"")</f>
        <v>31319</v>
      </c>
    </row>
    <row r="18" spans="1:16" x14ac:dyDescent="0.25">
      <c r="A18" s="43" t="s">
        <v>27</v>
      </c>
      <c r="B18" s="37">
        <f>IF(ISNUMBER('KN 2018'!CT14),'KN 2018'!CT14,"")</f>
        <v>59.4</v>
      </c>
      <c r="C18" s="37">
        <f>IF(ISNUMBER('KN 2018'!CU14),'KN 2018'!CU14,"")</f>
        <v>62</v>
      </c>
      <c r="D18" s="37">
        <f>IF(ISNUMBER('KN 2018'!CV14),'KN 2018'!CV14,"")</f>
        <v>55.929312568275684</v>
      </c>
      <c r="E18" s="37">
        <f>IF(ISNUMBER('KN 2018'!CW14),'KN 2018'!CW14,"")</f>
        <v>52.3</v>
      </c>
      <c r="F18" s="73" t="str">
        <f>IF(ISNUMBER('KN 2018'!CX14),'KN 2018'!CX14,"")</f>
        <v/>
      </c>
      <c r="G18" s="37">
        <f>IF(ISNUMBER('KN 2018'!CY14),'KN 2018'!CY14,"")</f>
        <v>62.2</v>
      </c>
      <c r="H18" s="37">
        <f>IF(ISNUMBER('KN 2018'!CZ14),'KN 2018'!CZ14,"")</f>
        <v>47.868669611532006</v>
      </c>
      <c r="I18" s="37">
        <f>IF(ISNUMBER('KN 2018'!DA14),'KN 2018'!DA14,"")</f>
        <v>60.3</v>
      </c>
      <c r="J18" s="37">
        <f>IF(ISNUMBER('KN 2018'!DB14),'KN 2018'!DB14,"")</f>
        <v>73</v>
      </c>
      <c r="K18" s="37">
        <f>IF(ISNUMBER('KN 2018'!DC14),'KN 2018'!DC14,"")</f>
        <v>49.39</v>
      </c>
      <c r="L18" s="37">
        <f>IF(ISNUMBER('KN 2018'!DD14),'KN 2018'!DD14,"")</f>
        <v>39.74</v>
      </c>
      <c r="M18" s="37">
        <f>IF(ISNUMBER('KN 2018'!DE14),'KN 2018'!DE14,"")</f>
        <v>62.309999999999995</v>
      </c>
      <c r="N18" s="37">
        <f>IF(ISNUMBER('KN 2018'!DF14),'KN 2018'!DF14,"")</f>
        <v>67.540000000000006</v>
      </c>
      <c r="O18" s="37">
        <f>IF(ISNUMBER('KN 2018'!DG14),'KN 2018'!DG14,"")</f>
        <v>54.1</v>
      </c>
      <c r="P18" s="48">
        <f>IF(ISNUMBER('KN 2018'!DH14),'KN 2018'!DH14,"")</f>
        <v>57.39061401383136</v>
      </c>
    </row>
    <row r="19" spans="1:16" s="39" customFormat="1" ht="15.75" thickBot="1" x14ac:dyDescent="0.3">
      <c r="A19" s="44" t="s">
        <v>28</v>
      </c>
      <c r="B19" s="40">
        <f>IF(ISNUMBER('KN 2018'!DJ14),'KN 2018'!DJ14,"")</f>
        <v>22110</v>
      </c>
      <c r="C19" s="40">
        <f>IF(ISNUMBER('KN 2018'!DK14),'KN 2018'!DK14,"")</f>
        <v>21821</v>
      </c>
      <c r="D19" s="40">
        <f>IF(ISNUMBER('KN 2018'!DL14),'KN 2018'!DL14,"")</f>
        <v>19237</v>
      </c>
      <c r="E19" s="40">
        <f>IF(ISNUMBER('KN 2018'!DM14),'KN 2018'!DM14,"")</f>
        <v>19962</v>
      </c>
      <c r="F19" s="78" t="str">
        <f>IF(ISNUMBER('KN 2018'!DN14),'KN 2018'!DN14,"")</f>
        <v/>
      </c>
      <c r="G19" s="40">
        <f>IF(ISNUMBER('KN 2018'!DO14),'KN 2018'!DO14,"")</f>
        <v>17731</v>
      </c>
      <c r="H19" s="40">
        <f>IF(ISNUMBER('KN 2018'!DP14),'KN 2018'!DP14,"")</f>
        <v>20710</v>
      </c>
      <c r="I19" s="40">
        <f>IF(ISNUMBER('KN 2018'!DQ14),'KN 2018'!DQ14,"")</f>
        <v>18934</v>
      </c>
      <c r="J19" s="40">
        <f>IF(ISNUMBER('KN 2018'!DR14),'KN 2018'!DR14,"")</f>
        <v>20961</v>
      </c>
      <c r="K19" s="40">
        <f>IF(ISNUMBER('KN 2018'!DS14),'KN 2018'!DS14,"")</f>
        <v>18600</v>
      </c>
      <c r="L19" s="40">
        <f>IF(ISNUMBER('KN 2018'!DT14),'KN 2018'!DT14,"")</f>
        <v>21042</v>
      </c>
      <c r="M19" s="40">
        <f>IF(ISNUMBER('KN 2018'!DU14),'KN 2018'!DU14,"")</f>
        <v>19340</v>
      </c>
      <c r="N19" s="40">
        <f>IF(ISNUMBER('KN 2018'!DV14),'KN 2018'!DV14,"")</f>
        <v>18875</v>
      </c>
      <c r="O19" s="40">
        <f>IF(ISNUMBER('KN 2018'!DW14),'KN 2018'!DW14,"")</f>
        <v>19710</v>
      </c>
      <c r="P19" s="50">
        <f>IF(ISNUMBER('KN 2018'!DX14),'KN 2018'!DX14,"")</f>
        <v>19925.615384615383</v>
      </c>
    </row>
    <row r="20" spans="1:16" s="41" customFormat="1" ht="19.5" thickBot="1" x14ac:dyDescent="0.35">
      <c r="A20" s="98" t="str">
        <f>'KN 2018'!A15</f>
        <v>36-67-E/01 Zednické práce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35</v>
      </c>
      <c r="B21" s="52">
        <f>IF(ISNUMBER('KN 2018'!B15),'KN 2018'!B15,"")</f>
        <v>43879.166666666664</v>
      </c>
      <c r="C21" s="52">
        <f>IF(ISNUMBER('KN 2018'!C15),'KN 2018'!C15,"")</f>
        <v>32864.25786870579</v>
      </c>
      <c r="D21" s="52">
        <f>IF(ISNUMBER('KN 2018'!D15),'KN 2018'!D15,"")</f>
        <v>51972.906106539391</v>
      </c>
      <c r="E21" s="52">
        <f>IF(ISNUMBER('KN 2018'!E15),'KN 2018'!E15,"")</f>
        <v>48820.993880174196</v>
      </c>
      <c r="F21" s="52">
        <f>IF(ISNUMBER('KN 2018'!F15),'KN 2018'!F15,"")</f>
        <v>33349.150055032405</v>
      </c>
      <c r="G21" s="52">
        <f>IF(ISNUMBER('KN 2018'!G15),'KN 2018'!G15,"")</f>
        <v>42107.846534112039</v>
      </c>
      <c r="H21" s="52">
        <f>IF(ISNUMBER('KN 2018'!H15),'KN 2018'!H15,"")</f>
        <v>51245.598411230014</v>
      </c>
      <c r="I21" s="52">
        <f>IF(ISNUMBER('KN 2018'!I15),'KN 2018'!I15,"")</f>
        <v>32710.413029193653</v>
      </c>
      <c r="J21" s="52">
        <f>IF(ISNUMBER('KN 2018'!J15),'KN 2018'!J15,"")</f>
        <v>33581.629994785988</v>
      </c>
      <c r="K21" s="52">
        <f>IF(ISNUMBER('KN 2018'!K15),'KN 2018'!K15,"")</f>
        <v>35271.515197624562</v>
      </c>
      <c r="L21" s="52">
        <f>IF(ISNUMBER('KN 2018'!L15),'KN 2018'!L15,"")</f>
        <v>30018.694112289886</v>
      </c>
      <c r="M21" s="52">
        <f>IF(ISNUMBER('KN 2018'!M15),'KN 2018'!M15,"")</f>
        <v>37643.072010459218</v>
      </c>
      <c r="N21" s="52">
        <f>IF(ISNUMBER('KN 2018'!N15),'KN 2018'!N15,"")</f>
        <v>28159.168255848384</v>
      </c>
      <c r="O21" s="52">
        <f>IF(ISNUMBER('KN 2018'!O15),'KN 2018'!O15,"")</f>
        <v>30311.629909097814</v>
      </c>
      <c r="P21" s="46">
        <f>IF(ISNUMBER('KN 2018'!P15),'KN 2018'!P15,"")</f>
        <v>37995.43157369714</v>
      </c>
    </row>
    <row r="22" spans="1:16" s="39" customFormat="1" x14ac:dyDescent="0.25">
      <c r="A22" s="42" t="s">
        <v>36</v>
      </c>
      <c r="B22" s="38">
        <f>IF(ISNUMBER('KN 2018'!R15),'KN 2018'!R15,"")</f>
        <v>0</v>
      </c>
      <c r="C22" s="38">
        <f>IF(ISNUMBER('KN 2018'!S15),'KN 2018'!S15,"")</f>
        <v>0</v>
      </c>
      <c r="D22" s="38">
        <f>IF(ISNUMBER('KN 2018'!T15),'KN 2018'!T15,"")</f>
        <v>0</v>
      </c>
      <c r="E22" s="38">
        <f>IF(ISNUMBER('KN 2018'!U15),'KN 2018'!U15,"")</f>
        <v>262</v>
      </c>
      <c r="F22" s="38">
        <f>IF(ISNUMBER('KN 2018'!V15),'KN 2018'!V15,"")</f>
        <v>0</v>
      </c>
      <c r="G22" s="38">
        <f>IF(ISNUMBER('KN 2018'!W15),'KN 2018'!W15,"")</f>
        <v>497</v>
      </c>
      <c r="H22" s="38">
        <f>IF(ISNUMBER('KN 2018'!X15),'KN 2018'!X15,"")</f>
        <v>0</v>
      </c>
      <c r="I22" s="38">
        <f>IF(ISNUMBER('KN 2018'!Y15),'KN 2018'!Y15,"")</f>
        <v>111.2</v>
      </c>
      <c r="J22" s="38">
        <f>IF(ISNUMBER('KN 2018'!Z15),'KN 2018'!Z15,"")</f>
        <v>101</v>
      </c>
      <c r="K22" s="38">
        <f>IF(ISNUMBER('KN 2018'!AA15),'KN 2018'!AA15,"")</f>
        <v>166</v>
      </c>
      <c r="L22" s="38">
        <f>IF(ISNUMBER('KN 2018'!AB15),'KN 2018'!AB15,"")</f>
        <v>0</v>
      </c>
      <c r="M22" s="38">
        <f>IF(ISNUMBER('KN 2018'!AC15),'KN 2018'!AC15,"")</f>
        <v>0</v>
      </c>
      <c r="N22" s="38">
        <f>IF(ISNUMBER('KN 2018'!AD15),'KN 2018'!AD15,"")</f>
        <v>0</v>
      </c>
      <c r="O22" s="38">
        <f>IF(ISNUMBER('KN 2018'!AE15),'KN 2018'!AE15,"")</f>
        <v>310</v>
      </c>
      <c r="P22" s="47">
        <f>IF(ISNUMBER('KN 2018'!AF15),'KN 2018'!AF15,"")</f>
        <v>241.20000000000002</v>
      </c>
    </row>
    <row r="23" spans="1:16" x14ac:dyDescent="0.25">
      <c r="A23" s="43" t="s">
        <v>25</v>
      </c>
      <c r="B23" s="37">
        <f>IF(ISNUMBER('KN 2018'!BN15),'KN 2018'!BN15,"")</f>
        <v>9.6</v>
      </c>
      <c r="C23" s="37">
        <f>IF(ISNUMBER('KN 2018'!BO15),'KN 2018'!BO15,"")</f>
        <v>13.993165731022701</v>
      </c>
      <c r="D23" s="37">
        <f>IF(ISNUMBER('KN 2018'!BP15),'KN 2018'!BP15,"")</f>
        <v>8.0195660064612433</v>
      </c>
      <c r="E23" s="37">
        <f>IF(ISNUMBER('KN 2018'!BQ15),'KN 2018'!BQ15,"")</f>
        <v>8.9700000000000006</v>
      </c>
      <c r="F23" s="37">
        <f>IF(ISNUMBER('KN 2018'!BR15),'KN 2018'!BR15,"")</f>
        <v>13.26</v>
      </c>
      <c r="G23" s="37">
        <f>IF(ISNUMBER('KN 2018'!BS15),'KN 2018'!BS15,"")</f>
        <v>8.82</v>
      </c>
      <c r="H23" s="37">
        <f>IF(ISNUMBER('KN 2018'!BT15),'KN 2018'!BT15,"")</f>
        <v>8.381354512207654</v>
      </c>
      <c r="I23" s="37">
        <f>IF(ISNUMBER('KN 2018'!BU15),'KN 2018'!BU15,"")</f>
        <v>12.72</v>
      </c>
      <c r="J23" s="37">
        <f>IF(ISNUMBER('KN 2018'!BV15),'KN 2018'!BV15,"")</f>
        <v>11.56</v>
      </c>
      <c r="K23" s="37">
        <f>IF(ISNUMBER('KN 2018'!BW15),'KN 2018'!BW15,"")</f>
        <v>11.651</v>
      </c>
      <c r="L23" s="37">
        <f>IF(ISNUMBER('KN 2018'!BX15),'KN 2018'!BX15,"")</f>
        <v>15.759613364152132</v>
      </c>
      <c r="M23" s="37">
        <f>IF(ISNUMBER('KN 2018'!BY15),'KN 2018'!BY15,"")</f>
        <v>12.02</v>
      </c>
      <c r="N23" s="37">
        <f>IF(ISNUMBER('KN 2018'!BZ15),'KN 2018'!BZ15,"")</f>
        <v>15</v>
      </c>
      <c r="O23" s="37">
        <f>IF(ISNUMBER('KN 2018'!CA15),'KN 2018'!CA15,"")</f>
        <v>14.6</v>
      </c>
      <c r="P23" s="48">
        <f>IF(ISNUMBER('KN 2018'!CB15),'KN 2018'!CB15,"")</f>
        <v>11.739621400988838</v>
      </c>
    </row>
    <row r="24" spans="1:16" s="39" customFormat="1" x14ac:dyDescent="0.25">
      <c r="A24" s="42" t="s">
        <v>26</v>
      </c>
      <c r="B24" s="3">
        <f>IF(ISNUMBER('KN 2018'!CD15),'KN 2018'!CD15,"")</f>
        <v>31530</v>
      </c>
      <c r="C24" s="3">
        <f>IF(ISNUMBER('KN 2018'!CE15),'KN 2018'!CE15,"")</f>
        <v>33398</v>
      </c>
      <c r="D24" s="3">
        <f>IF(ISNUMBER('KN 2018'!CF15),'KN 2018'!CF15,"")</f>
        <v>31975</v>
      </c>
      <c r="E24" s="3">
        <f>IF(ISNUMBER('KN 2018'!CG15),'KN 2018'!CG15,"")</f>
        <v>33070</v>
      </c>
      <c r="F24" s="3">
        <f>IF(ISNUMBER('KN 2018'!CH15),'KN 2018'!CH15,"")</f>
        <v>30400</v>
      </c>
      <c r="G24" s="3">
        <f>IF(ISNUMBER('KN 2018'!CI15),'KN 2018'!CI15,"")</f>
        <v>28435</v>
      </c>
      <c r="H24" s="3">
        <f>IF(ISNUMBER('KN 2018'!CJ15),'KN 2018'!CJ15,"")</f>
        <v>31550</v>
      </c>
      <c r="I24" s="3">
        <f>IF(ISNUMBER('KN 2018'!CK15),'KN 2018'!CK15,"")</f>
        <v>30679</v>
      </c>
      <c r="J24" s="3">
        <f>IF(ISNUMBER('KN 2018'!CL15),'KN 2018'!CL15,"")</f>
        <v>29031</v>
      </c>
      <c r="K24" s="3">
        <f>IF(ISNUMBER('KN 2018'!CM15),'KN 2018'!CM15,"")</f>
        <v>29858</v>
      </c>
      <c r="L24" s="3">
        <f>IF(ISNUMBER('KN 2018'!CN15),'KN 2018'!CN15,"")</f>
        <v>31079</v>
      </c>
      <c r="M24" s="3">
        <f>IF(ISNUMBER('KN 2018'!CO15),'KN 2018'!CO15,"")</f>
        <v>33975</v>
      </c>
      <c r="N24" s="3">
        <f>IF(ISNUMBER('KN 2018'!CP15),'KN 2018'!CP15,"")</f>
        <v>31007</v>
      </c>
      <c r="O24" s="3">
        <f>IF(ISNUMBER('KN 2018'!CQ15),'KN 2018'!CQ15,"")</f>
        <v>31560</v>
      </c>
      <c r="P24" s="49">
        <f>IF(ISNUMBER('KN 2018'!CR15),'KN 2018'!CR15,"")</f>
        <v>31253.357142857141</v>
      </c>
    </row>
    <row r="25" spans="1:16" x14ac:dyDescent="0.25">
      <c r="A25" s="43" t="s">
        <v>27</v>
      </c>
      <c r="B25" s="37">
        <f>IF(ISNUMBER('KN 2018'!CT15),'KN 2018'!CT15,"")</f>
        <v>59.4</v>
      </c>
      <c r="C25" s="37">
        <f>IF(ISNUMBER('KN 2018'!CU15),'KN 2018'!CU15,"")</f>
        <v>62</v>
      </c>
      <c r="D25" s="37">
        <f>IF(ISNUMBER('KN 2018'!CV15),'KN 2018'!CV15,"")</f>
        <v>55.929312568275684</v>
      </c>
      <c r="E25" s="37">
        <f>IF(ISNUMBER('KN 2018'!CW15),'KN 2018'!CW15,"")</f>
        <v>52.3</v>
      </c>
      <c r="F25" s="37">
        <f>IF(ISNUMBER('KN 2018'!CX15),'KN 2018'!CX15,"")</f>
        <v>37</v>
      </c>
      <c r="G25" s="37">
        <f>IF(ISNUMBER('KN 2018'!CY15),'KN 2018'!CY15,"")</f>
        <v>62.2</v>
      </c>
      <c r="H25" s="37">
        <f>IF(ISNUMBER('KN 2018'!CZ15),'KN 2018'!CZ15,"")</f>
        <v>40.916035932155999</v>
      </c>
      <c r="I25" s="37">
        <f>IF(ISNUMBER('KN 2018'!DA15),'KN 2018'!DA15,"")</f>
        <v>60.3</v>
      </c>
      <c r="J25" s="37">
        <f>IF(ISNUMBER('KN 2018'!DB15),'KN 2018'!DB15,"")</f>
        <v>73</v>
      </c>
      <c r="K25" s="37">
        <f>IF(ISNUMBER('KN 2018'!DC15),'KN 2018'!DC15,"")</f>
        <v>49.39</v>
      </c>
      <c r="L25" s="37">
        <f>IF(ISNUMBER('KN 2018'!DD15),'KN 2018'!DD15,"")</f>
        <v>39.74</v>
      </c>
      <c r="M25" s="37">
        <f>IF(ISNUMBER('KN 2018'!DE15),'KN 2018'!DE15,"")</f>
        <v>62.309999999999995</v>
      </c>
      <c r="N25" s="37">
        <f>IF(ISNUMBER('KN 2018'!DF15),'KN 2018'!DF15,"")</f>
        <v>67.540000000000006</v>
      </c>
      <c r="O25" s="37">
        <f>IF(ISNUMBER('KN 2018'!DG15),'KN 2018'!DG15,"")</f>
        <v>54.1</v>
      </c>
      <c r="P25" s="48">
        <f>IF(ISNUMBER('KN 2018'!DH15),'KN 2018'!DH15,"")</f>
        <v>55.437524892887971</v>
      </c>
    </row>
    <row r="26" spans="1:16" s="39" customFormat="1" ht="15.75" thickBot="1" x14ac:dyDescent="0.3">
      <c r="A26" s="44" t="s">
        <v>28</v>
      </c>
      <c r="B26" s="40">
        <f>IF(ISNUMBER('KN 2018'!DJ15),'KN 2018'!DJ15,"")</f>
        <v>22110</v>
      </c>
      <c r="C26" s="40">
        <f>IF(ISNUMBER('KN 2018'!DK15),'KN 2018'!DK15,"")</f>
        <v>21821</v>
      </c>
      <c r="D26" s="40">
        <f>IF(ISNUMBER('KN 2018'!DL15),'KN 2018'!DL15,"")</f>
        <v>19237</v>
      </c>
      <c r="E26" s="40">
        <f>IF(ISNUMBER('KN 2018'!DM15),'KN 2018'!DM15,"")</f>
        <v>19962</v>
      </c>
      <c r="F26" s="40">
        <f>IF(ISNUMBER('KN 2018'!DN15),'KN 2018'!DN15,"")</f>
        <v>18000</v>
      </c>
      <c r="G26" s="40">
        <f>IF(ISNUMBER('KN 2018'!DO15),'KN 2018'!DO15,"")</f>
        <v>17731</v>
      </c>
      <c r="H26" s="40">
        <f>IF(ISNUMBER('KN 2018'!DP15),'KN 2018'!DP15,"")</f>
        <v>20710</v>
      </c>
      <c r="I26" s="40">
        <f>IF(ISNUMBER('KN 2018'!DQ15),'KN 2018'!DQ15,"")</f>
        <v>18934</v>
      </c>
      <c r="J26" s="40">
        <f>IF(ISNUMBER('KN 2018'!DR15),'KN 2018'!DR15,"")</f>
        <v>20961</v>
      </c>
      <c r="K26" s="40">
        <f>IF(ISNUMBER('KN 2018'!DS15),'KN 2018'!DS15,"")</f>
        <v>18600</v>
      </c>
      <c r="L26" s="40">
        <f>IF(ISNUMBER('KN 2018'!DT15),'KN 2018'!DT15,"")</f>
        <v>21042</v>
      </c>
      <c r="M26" s="40">
        <f>IF(ISNUMBER('KN 2018'!DU15),'KN 2018'!DU15,"")</f>
        <v>19340</v>
      </c>
      <c r="N26" s="40">
        <f>IF(ISNUMBER('KN 2018'!DV15),'KN 2018'!DV15,"")</f>
        <v>18875</v>
      </c>
      <c r="O26" s="40">
        <f>IF(ISNUMBER('KN 2018'!DW15),'KN 2018'!DW15,"")</f>
        <v>19710</v>
      </c>
      <c r="P26" s="50">
        <f>IF(ISNUMBER('KN 2018'!DX15),'KN 2018'!DX15,"")</f>
        <v>19788.071428571428</v>
      </c>
    </row>
    <row r="27" spans="1:16" s="41" customFormat="1" ht="19.5" thickBot="1" x14ac:dyDescent="0.35">
      <c r="A27" s="98" t="str">
        <f>'KN 2018'!A16</f>
        <v>29-51-E/01 Potravinářská výroba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35</v>
      </c>
      <c r="B28" s="52">
        <f>IF(ISNUMBER('KN 2018'!B16),'KN 2018'!B16,"")</f>
        <v>41633.660772757037</v>
      </c>
      <c r="C28" s="52">
        <f>IF(ISNUMBER('KN 2018'!C16),'KN 2018'!C16,"")</f>
        <v>34296.299794399143</v>
      </c>
      <c r="D28" s="52">
        <f>IF(ISNUMBER('KN 2018'!D16),'KN 2018'!D16,"")</f>
        <v>51972.906106539391</v>
      </c>
      <c r="E28" s="52">
        <f>IF(ISNUMBER('KN 2018'!E16),'KN 2018'!E16,"")</f>
        <v>49319.762794216877</v>
      </c>
      <c r="F28" s="52">
        <f>IF(ISNUMBER('KN 2018'!F16),'KN 2018'!F16,"")</f>
        <v>38403.105304895864</v>
      </c>
      <c r="G28" s="52">
        <f>IF(ISNUMBER('KN 2018'!G16),'KN 2018'!G16,"")</f>
        <v>36972.394123059123</v>
      </c>
      <c r="H28" s="52">
        <f>IF(ISNUMBER('KN 2018'!H16),'KN 2018'!H16,"")</f>
        <v>79724.046142295498</v>
      </c>
      <c r="I28" s="52">
        <f>IF(ISNUMBER('KN 2018'!I16),'KN 2018'!I16,"")</f>
        <v>32710.413029193653</v>
      </c>
      <c r="J28" s="52">
        <f>IF(ISNUMBER('KN 2018'!J16),'KN 2018'!J16,"")</f>
        <v>31094.215264187871</v>
      </c>
      <c r="K28" s="52">
        <f>IF(ISNUMBER('KN 2018'!K16),'KN 2018'!K16,"")</f>
        <v>35271.515197624562</v>
      </c>
      <c r="L28" s="52">
        <f>IF(ISNUMBER('KN 2018'!L16),'KN 2018'!L16,"")</f>
        <v>26349.960872848227</v>
      </c>
      <c r="M28" s="52">
        <f>IF(ISNUMBER('KN 2018'!M16),'KN 2018'!M16,"")</f>
        <v>35275.197820729016</v>
      </c>
      <c r="N28" s="52">
        <f>IF(ISNUMBER('KN 2018'!N16),'KN 2018'!N16,"")</f>
        <v>21957.768255848387</v>
      </c>
      <c r="O28" s="52">
        <f>IF(ISNUMBER('KN 2018'!O16),'KN 2018'!O16,"")</f>
        <v>23913.699547335229</v>
      </c>
      <c r="P28" s="46">
        <f>IF(ISNUMBER('KN 2018'!P16),'KN 2018'!P16,"")</f>
        <v>38492.496073280701</v>
      </c>
    </row>
    <row r="29" spans="1:16" s="39" customFormat="1" x14ac:dyDescent="0.25">
      <c r="A29" s="42" t="s">
        <v>36</v>
      </c>
      <c r="B29" s="38">
        <f>IF(ISNUMBER('KN 2018'!R16),'KN 2018'!R16,"")</f>
        <v>0</v>
      </c>
      <c r="C29" s="38">
        <f>IF(ISNUMBER('KN 2018'!S16),'KN 2018'!S16,"")</f>
        <v>0</v>
      </c>
      <c r="D29" s="38">
        <f>IF(ISNUMBER('KN 2018'!T16),'KN 2018'!T16,"")</f>
        <v>0</v>
      </c>
      <c r="E29" s="38">
        <f>IF(ISNUMBER('KN 2018'!U16),'KN 2018'!U16,"")</f>
        <v>262</v>
      </c>
      <c r="F29" s="38">
        <f>IF(ISNUMBER('KN 2018'!V16),'KN 2018'!V16,"")</f>
        <v>0</v>
      </c>
      <c r="G29" s="38">
        <f>IF(ISNUMBER('KN 2018'!W16),'KN 2018'!W16,"")</f>
        <v>475</v>
      </c>
      <c r="H29" s="38">
        <f>IF(ISNUMBER('KN 2018'!X16),'KN 2018'!X16,"")</f>
        <v>0</v>
      </c>
      <c r="I29" s="38">
        <f>IF(ISNUMBER('KN 2018'!Y16),'KN 2018'!Y16,"")</f>
        <v>111.2</v>
      </c>
      <c r="J29" s="38">
        <f>IF(ISNUMBER('KN 2018'!Z16),'KN 2018'!Z16,"")</f>
        <v>93</v>
      </c>
      <c r="K29" s="38">
        <f>IF(ISNUMBER('KN 2018'!AA16),'KN 2018'!AA16,"")</f>
        <v>166</v>
      </c>
      <c r="L29" s="38">
        <f>IF(ISNUMBER('KN 2018'!AB16),'KN 2018'!AB16,"")</f>
        <v>0</v>
      </c>
      <c r="M29" s="38">
        <f>IF(ISNUMBER('KN 2018'!AC16),'KN 2018'!AC16,"")</f>
        <v>0</v>
      </c>
      <c r="N29" s="38">
        <f>IF(ISNUMBER('KN 2018'!AD16),'KN 2018'!AD16,"")</f>
        <v>0</v>
      </c>
      <c r="O29" s="38">
        <f>IF(ISNUMBER('KN 2018'!AE16),'KN 2018'!AE16,"")</f>
        <v>310</v>
      </c>
      <c r="P29" s="47">
        <f>IF(ISNUMBER('KN 2018'!AF16),'KN 2018'!AF16,"")</f>
        <v>236.20000000000002</v>
      </c>
    </row>
    <row r="30" spans="1:16" x14ac:dyDescent="0.25">
      <c r="A30" s="43" t="s">
        <v>25</v>
      </c>
      <c r="B30" s="37">
        <f>IF(ISNUMBER('KN 2018'!BN16),'KN 2018'!BN16,"")</f>
        <v>10.18</v>
      </c>
      <c r="C30" s="37">
        <f>IF(ISNUMBER('KN 2018'!BO16),'KN 2018'!BO16,"")</f>
        <v>13.326824505735907</v>
      </c>
      <c r="D30" s="37">
        <f>IF(ISNUMBER('KN 2018'!BP16),'KN 2018'!BP16,"")</f>
        <v>8.0195660064612433</v>
      </c>
      <c r="E30" s="37">
        <f>IF(ISNUMBER('KN 2018'!BQ16),'KN 2018'!BQ16,"")</f>
        <v>8.8699999999999992</v>
      </c>
      <c r="F30" s="37">
        <f>IF(ISNUMBER('KN 2018'!BR16),'KN 2018'!BR16,"")</f>
        <v>12.61</v>
      </c>
      <c r="G30" s="37">
        <f>IF(ISNUMBER('KN 2018'!BS16),'KN 2018'!BS16,"")</f>
        <v>10.17</v>
      </c>
      <c r="H30" s="37">
        <f>IF(ISNUMBER('KN 2018'!BT16),'KN 2018'!BT16,"")</f>
        <v>5.0796740447359587</v>
      </c>
      <c r="I30" s="37">
        <f>IF(ISNUMBER('KN 2018'!BU16),'KN 2018'!BU16,"")</f>
        <v>12.72</v>
      </c>
      <c r="J30" s="37">
        <f>IF(ISNUMBER('KN 2018'!BV16),'KN 2018'!BV16,"")</f>
        <v>12.6</v>
      </c>
      <c r="K30" s="37">
        <f>IF(ISNUMBER('KN 2018'!BW16),'KN 2018'!BW16,"")</f>
        <v>11.651</v>
      </c>
      <c r="L30" s="37">
        <f>IF(ISNUMBER('KN 2018'!BX16),'KN 2018'!BX16,"")</f>
        <v>18.177411536597191</v>
      </c>
      <c r="M30" s="37">
        <f>IF(ISNUMBER('KN 2018'!BY16),'KN 2018'!BY16,"")</f>
        <v>13</v>
      </c>
      <c r="N30" s="37">
        <f>IF(ISNUMBER('KN 2018'!BZ16),'KN 2018'!BZ16,"")</f>
        <v>20</v>
      </c>
      <c r="O30" s="37">
        <f>IF(ISNUMBER('KN 2018'!CA16),'KN 2018'!CA16,"")</f>
        <v>19.38</v>
      </c>
      <c r="P30" s="48">
        <f>IF(ISNUMBER('KN 2018'!CB16),'KN 2018'!CB16,"")</f>
        <v>12.556034006680735</v>
      </c>
    </row>
    <row r="31" spans="1:16" s="39" customFormat="1" x14ac:dyDescent="0.25">
      <c r="A31" s="42" t="s">
        <v>26</v>
      </c>
      <c r="B31" s="3">
        <f>IF(ISNUMBER('KN 2018'!CD16),'KN 2018'!CD16,"")</f>
        <v>31530</v>
      </c>
      <c r="C31" s="3">
        <f>IF(ISNUMBER('KN 2018'!CE16),'KN 2018'!CE16,"")</f>
        <v>33398</v>
      </c>
      <c r="D31" s="3">
        <f>IF(ISNUMBER('KN 2018'!CF16),'KN 2018'!CF16,"")</f>
        <v>31975</v>
      </c>
      <c r="E31" s="3">
        <f>IF(ISNUMBER('KN 2018'!CG16),'KN 2018'!CG16,"")</f>
        <v>33070</v>
      </c>
      <c r="F31" s="3">
        <f>IF(ISNUMBER('KN 2018'!CH16),'KN 2018'!CH16,"")</f>
        <v>30400</v>
      </c>
      <c r="G31" s="3">
        <f>IF(ISNUMBER('KN 2018'!CI16),'KN 2018'!CI16,"")</f>
        <v>28435</v>
      </c>
      <c r="H31" s="3">
        <f>IF(ISNUMBER('KN 2018'!CJ16),'KN 2018'!CJ16,"")</f>
        <v>31550</v>
      </c>
      <c r="I31" s="3">
        <f>IF(ISNUMBER('KN 2018'!CK16),'KN 2018'!CK16,"")</f>
        <v>30679</v>
      </c>
      <c r="J31" s="3">
        <f>IF(ISNUMBER('KN 2018'!CL16),'KN 2018'!CL16,"")</f>
        <v>29031</v>
      </c>
      <c r="K31" s="3">
        <f>IF(ISNUMBER('KN 2018'!CM16),'KN 2018'!CM16,"")</f>
        <v>29858</v>
      </c>
      <c r="L31" s="3">
        <f>IF(ISNUMBER('KN 2018'!CN16),'KN 2018'!CN16,"")</f>
        <v>31079</v>
      </c>
      <c r="M31" s="3">
        <f>IF(ISNUMBER('KN 2018'!CO16),'KN 2018'!CO16,"")</f>
        <v>33975</v>
      </c>
      <c r="N31" s="3">
        <f>IF(ISNUMBER('KN 2018'!CP16),'KN 2018'!CP16,"")</f>
        <v>31007</v>
      </c>
      <c r="O31" s="3">
        <f>IF(ISNUMBER('KN 2018'!CQ16),'KN 2018'!CQ16,"")</f>
        <v>31560</v>
      </c>
      <c r="P31" s="49">
        <f>IF(ISNUMBER('KN 2018'!CR16),'KN 2018'!CR16,"")</f>
        <v>31253.357142857141</v>
      </c>
    </row>
    <row r="32" spans="1:16" x14ac:dyDescent="0.25">
      <c r="A32" s="43" t="s">
        <v>27</v>
      </c>
      <c r="B32" s="37">
        <f>IF(ISNUMBER('KN 2018'!CT6),'KN 2018'!CT6,"")</f>
        <v>97.8</v>
      </c>
      <c r="C32" s="37">
        <f>IF(ISNUMBER('KN 2018'!CU6),'KN 2018'!CU6,"")</f>
        <v>99</v>
      </c>
      <c r="D32" s="37">
        <f>IF(ISNUMBER('KN 2018'!CV6),'KN 2018'!CV6,"")</f>
        <v>74.317031768804682</v>
      </c>
      <c r="E32" s="37">
        <f>IF(ISNUMBER('KN 2018'!CW6),'KN 2018'!CW6,"")</f>
        <v>66</v>
      </c>
      <c r="F32" s="37">
        <f>IF(ISNUMBER('KN 2018'!CX6),'KN 2018'!CX6,"")</f>
        <v>52.6</v>
      </c>
      <c r="G32" s="37">
        <f>IF(ISNUMBER('KN 2018'!CY6),'KN 2018'!CY6,"")</f>
        <v>97</v>
      </c>
      <c r="H32" s="37">
        <f>IF(ISNUMBER('KN 2018'!CZ6),'KN 2018'!CZ6,"")</f>
        <v>63.981291527999986</v>
      </c>
      <c r="I32" s="37">
        <f>IF(ISNUMBER('KN 2018'!DA6),'KN 2018'!DA6,"")</f>
        <v>95.48</v>
      </c>
      <c r="J32" s="37">
        <f>IF(ISNUMBER('KN 2018'!DB6),'KN 2018'!DB6,"")</f>
        <v>97</v>
      </c>
      <c r="K32" s="37">
        <f>IF(ISNUMBER('KN 2018'!DC6),'KN 2018'!DC6,"")</f>
        <v>77.83</v>
      </c>
      <c r="L32" s="37">
        <f>IF(ISNUMBER('KN 2018'!DD6),'KN 2018'!DD6,"")</f>
        <v>61.84</v>
      </c>
      <c r="M32" s="37">
        <f>IF(ISNUMBER('KN 2018'!DE6),'KN 2018'!DE6,"")</f>
        <v>68.25</v>
      </c>
      <c r="N32" s="37">
        <f>IF(ISNUMBER('KN 2018'!DF6),'KN 2018'!DF6,"")</f>
        <v>134.4</v>
      </c>
      <c r="O32" s="37">
        <f>IF(ISNUMBER('KN 2018'!DG6),'KN 2018'!DG6,"")</f>
        <v>70.900000000000006</v>
      </c>
      <c r="P32" s="48">
        <f>IF(ISNUMBER('KN 2018'!DH6),'KN 2018'!DH6,"")</f>
        <v>82.599880235486054</v>
      </c>
    </row>
    <row r="33" spans="1:16" s="39" customFormat="1" ht="15.75" thickBot="1" x14ac:dyDescent="0.3">
      <c r="A33" s="44" t="s">
        <v>28</v>
      </c>
      <c r="B33" s="40">
        <f>IF(ISNUMBER('KN 2018'!DJ16),'KN 2018'!DJ16,"")</f>
        <v>22110</v>
      </c>
      <c r="C33" s="40">
        <f>IF(ISNUMBER('KN 2018'!DK16),'KN 2018'!DK16,"")</f>
        <v>21821</v>
      </c>
      <c r="D33" s="40">
        <f>IF(ISNUMBER('KN 2018'!DL16),'KN 2018'!DL16,"")</f>
        <v>19237</v>
      </c>
      <c r="E33" s="40">
        <f>IF(ISNUMBER('KN 2018'!DM16),'KN 2018'!DM16,"")</f>
        <v>19962</v>
      </c>
      <c r="F33" s="40">
        <f>IF(ISNUMBER('KN 2018'!DN16),'KN 2018'!DN16,"")</f>
        <v>18000</v>
      </c>
      <c r="G33" s="40">
        <f>IF(ISNUMBER('KN 2018'!DO16),'KN 2018'!DO16,"")</f>
        <v>17731</v>
      </c>
      <c r="H33" s="40">
        <f>IF(ISNUMBER('KN 2018'!DP16),'KN 2018'!DP16,"")</f>
        <v>20710</v>
      </c>
      <c r="I33" s="40">
        <f>IF(ISNUMBER('KN 2018'!DQ16),'KN 2018'!DQ16,"")</f>
        <v>18934</v>
      </c>
      <c r="J33" s="40">
        <f>IF(ISNUMBER('KN 2018'!DR16),'KN 2018'!DR16,"")</f>
        <v>20961</v>
      </c>
      <c r="K33" s="40">
        <f>IF(ISNUMBER('KN 2018'!DS16),'KN 2018'!DS16,"")</f>
        <v>18600</v>
      </c>
      <c r="L33" s="40">
        <f>IF(ISNUMBER('KN 2018'!DT16),'KN 2018'!DT16,"")</f>
        <v>21042</v>
      </c>
      <c r="M33" s="40">
        <f>IF(ISNUMBER('KN 2018'!DU16),'KN 2018'!DU16,"")</f>
        <v>19340</v>
      </c>
      <c r="N33" s="40">
        <f>IF(ISNUMBER('KN 2018'!DV16),'KN 2018'!DV16,"")</f>
        <v>18875</v>
      </c>
      <c r="O33" s="40">
        <f>IF(ISNUMBER('KN 2018'!DW16),'KN 2018'!DW16,"")</f>
        <v>19710</v>
      </c>
      <c r="P33" s="50">
        <f>IF(ISNUMBER('KN 2018'!DX16),'KN 2018'!DX16,"")</f>
        <v>19788.071428571428</v>
      </c>
    </row>
    <row r="34" spans="1:16" s="41" customFormat="1" ht="19.5" thickBot="1" x14ac:dyDescent="0.35">
      <c r="A34" s="98" t="str">
        <f>'KN 2018'!A17</f>
        <v>23-51-E/01 Strojírenské práce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35</v>
      </c>
      <c r="B35" s="52">
        <f>IF(ISNUMBER('KN 2018'!B17),'KN 2018'!B17,"")</f>
        <v>40500.952380952382</v>
      </c>
      <c r="C35" s="52">
        <f>IF(ISNUMBER('KN 2018'!C17),'KN 2018'!C17,"")</f>
        <v>31562.401572620925</v>
      </c>
      <c r="D35" s="52">
        <f>IF(ISNUMBER('KN 2018'!D17),'KN 2018'!D17,"")</f>
        <v>51972.906106539391</v>
      </c>
      <c r="E35" s="52">
        <f>IF(ISNUMBER('KN 2018'!E17),'KN 2018'!E17,"")</f>
        <v>41020.962554451165</v>
      </c>
      <c r="F35" s="52">
        <f>IF(ISNUMBER('KN 2018'!F17),'KN 2018'!F17,"")</f>
        <v>35060.612550867423</v>
      </c>
      <c r="G35" s="52">
        <f>IF(ISNUMBER('KN 2018'!G17),'KN 2018'!G17,"")</f>
        <v>42107.846534112039</v>
      </c>
      <c r="H35" s="52">
        <f>IF(ISNUMBER('KN 2018'!H17),'KN 2018'!H17,"")</f>
        <v>57740.089474692082</v>
      </c>
      <c r="I35" s="52">
        <f>IF(ISNUMBER('KN 2018'!I17),'KN 2018'!I17,"")</f>
        <v>32710.413029193653</v>
      </c>
      <c r="J35" s="52">
        <f>IF(ISNUMBER('KN 2018'!J17),'KN 2018'!J17,"")</f>
        <v>33581.629994785988</v>
      </c>
      <c r="K35" s="52">
        <f>IF(ISNUMBER('KN 2018'!K17),'KN 2018'!K17,"")</f>
        <v>36538.436376881058</v>
      </c>
      <c r="L35" s="52">
        <f>IF(ISNUMBER('KN 2018'!L17),'KN 2018'!L17,"")</f>
        <v>30018.694112289886</v>
      </c>
      <c r="M35" s="52">
        <f>IF(ISNUMBER('KN 2018'!M17),'KN 2018'!M17,"")</f>
        <v>37304.322749853942</v>
      </c>
      <c r="N35" s="52">
        <f>IF(ISNUMBER('KN 2018'!N17),'KN 2018'!N17,"")</f>
        <v>21957.768255848387</v>
      </c>
      <c r="O35" s="52">
        <f>IF(ISNUMBER('KN 2018'!O17),'KN 2018'!O17,"")</f>
        <v>32883.464662500221</v>
      </c>
      <c r="P35" s="46">
        <f>IF(ISNUMBER('KN 2018'!P17),'KN 2018'!P17,"")</f>
        <v>37497.178596827747</v>
      </c>
    </row>
    <row r="36" spans="1:16" s="39" customFormat="1" x14ac:dyDescent="0.25">
      <c r="A36" s="42" t="s">
        <v>36</v>
      </c>
      <c r="B36" s="38">
        <f>IF(ISNUMBER('KN 2018'!R17),'KN 2018'!R17,"")</f>
        <v>0</v>
      </c>
      <c r="C36" s="38">
        <f>IF(ISNUMBER('KN 2018'!S17),'KN 2018'!S17,"")</f>
        <v>0</v>
      </c>
      <c r="D36" s="38">
        <f>IF(ISNUMBER('KN 2018'!T17),'KN 2018'!T17,"")</f>
        <v>0</v>
      </c>
      <c r="E36" s="38">
        <f>IF(ISNUMBER('KN 2018'!U17),'KN 2018'!U17,"")</f>
        <v>262</v>
      </c>
      <c r="F36" s="38">
        <f>IF(ISNUMBER('KN 2018'!V17),'KN 2018'!V17,"")</f>
        <v>0</v>
      </c>
      <c r="G36" s="38">
        <f>IF(ISNUMBER('KN 2018'!W17),'KN 2018'!W17,"")</f>
        <v>497</v>
      </c>
      <c r="H36" s="38">
        <f>IF(ISNUMBER('KN 2018'!X17),'KN 2018'!X17,"")</f>
        <v>0</v>
      </c>
      <c r="I36" s="38">
        <f>IF(ISNUMBER('KN 2018'!Y17),'KN 2018'!Y17,"")</f>
        <v>111.2</v>
      </c>
      <c r="J36" s="38">
        <f>IF(ISNUMBER('KN 2018'!Z17),'KN 2018'!Z17,"")</f>
        <v>101</v>
      </c>
      <c r="K36" s="38">
        <f>IF(ISNUMBER('KN 2018'!AA17),'KN 2018'!AA17,"")</f>
        <v>172</v>
      </c>
      <c r="L36" s="38">
        <f>IF(ISNUMBER('KN 2018'!AB17),'KN 2018'!AB17,"")</f>
        <v>0</v>
      </c>
      <c r="M36" s="38">
        <f>IF(ISNUMBER('KN 2018'!AC17),'KN 2018'!AC17,"")</f>
        <v>0</v>
      </c>
      <c r="N36" s="38">
        <f>IF(ISNUMBER('KN 2018'!AD17),'KN 2018'!AD17,"")</f>
        <v>0</v>
      </c>
      <c r="O36" s="38">
        <f>IF(ISNUMBER('KN 2018'!AE17),'KN 2018'!AE17,"")</f>
        <v>310</v>
      </c>
      <c r="P36" s="47">
        <f>IF(ISNUMBER('KN 2018'!AF17),'KN 2018'!AF17,"")</f>
        <v>242.20000000000002</v>
      </c>
    </row>
    <row r="37" spans="1:16" x14ac:dyDescent="0.25">
      <c r="A37" s="43" t="s">
        <v>25</v>
      </c>
      <c r="B37" s="37">
        <f>IF(ISNUMBER('KN 2018'!BN17),'KN 2018'!BN17,"")</f>
        <v>10.5</v>
      </c>
      <c r="C37" s="37">
        <f>IF(ISNUMBER('KN 2018'!BO17),'KN 2018'!BO17,"")</f>
        <v>14.659506956309494</v>
      </c>
      <c r="D37" s="37">
        <f>IF(ISNUMBER('KN 2018'!BP17),'KN 2018'!BP17,"")</f>
        <v>8.0195660064612433</v>
      </c>
      <c r="E37" s="37">
        <f>IF(ISNUMBER('KN 2018'!BQ17),'KN 2018'!BQ17,"")</f>
        <v>10.89</v>
      </c>
      <c r="F37" s="37">
        <f>IF(ISNUMBER('KN 2018'!BR17),'KN 2018'!BR17,"")</f>
        <v>13.34</v>
      </c>
      <c r="G37" s="37">
        <f>IF(ISNUMBER('KN 2018'!BS17),'KN 2018'!BS17,"")</f>
        <v>8.82</v>
      </c>
      <c r="H37" s="37">
        <f>IF(ISNUMBER('KN 2018'!BT17),'KN 2018'!BT17,"")</f>
        <v>7.3278099246662372</v>
      </c>
      <c r="I37" s="37">
        <f>IF(ISNUMBER('KN 2018'!BU17),'KN 2018'!BU17,"")</f>
        <v>12.72</v>
      </c>
      <c r="J37" s="37">
        <f>IF(ISNUMBER('KN 2018'!BV17),'KN 2018'!BV17,"")</f>
        <v>11.56</v>
      </c>
      <c r="K37" s="37">
        <f>IF(ISNUMBER('KN 2018'!BW17),'KN 2018'!BW17,"")</f>
        <v>11.19</v>
      </c>
      <c r="L37" s="37">
        <f>IF(ISNUMBER('KN 2018'!BX17),'KN 2018'!BX17,"")</f>
        <v>15.759613364152132</v>
      </c>
      <c r="M37" s="37">
        <f>IF(ISNUMBER('KN 2018'!BY17),'KN 2018'!BY17,"")</f>
        <v>12.21</v>
      </c>
      <c r="N37" s="37">
        <f>IF(ISNUMBER('KN 2018'!BZ17),'KN 2018'!BZ17,"")</f>
        <v>20</v>
      </c>
      <c r="O37" s="37">
        <f>IF(ISNUMBER('KN 2018'!CA17),'KN 2018'!CA17,"")</f>
        <v>13.283032904148786</v>
      </c>
      <c r="P37" s="48">
        <f>IF(ISNUMBER('KN 2018'!CB17),'KN 2018'!CB17,"")</f>
        <v>12.162823511124136</v>
      </c>
    </row>
    <row r="38" spans="1:16" s="39" customFormat="1" x14ac:dyDescent="0.25">
      <c r="A38" s="42" t="s">
        <v>26</v>
      </c>
      <c r="B38" s="3">
        <f>IF(ISNUMBER('KN 2018'!CD17),'KN 2018'!CD17,"")</f>
        <v>31530</v>
      </c>
      <c r="C38" s="3">
        <f>IF(ISNUMBER('KN 2018'!CE17),'KN 2018'!CE17,"")</f>
        <v>33398</v>
      </c>
      <c r="D38" s="3">
        <f>IF(ISNUMBER('KN 2018'!CF17),'KN 2018'!CF17,"")</f>
        <v>31975</v>
      </c>
      <c r="E38" s="3">
        <f>IF(ISNUMBER('KN 2018'!CG17),'KN 2018'!CG17,"")</f>
        <v>33070</v>
      </c>
      <c r="F38" s="3">
        <f>IF(ISNUMBER('KN 2018'!CH17),'KN 2018'!CH17,"")</f>
        <v>30400</v>
      </c>
      <c r="G38" s="3">
        <f>IF(ISNUMBER('KN 2018'!CI17),'KN 2018'!CI17,"")</f>
        <v>28435</v>
      </c>
      <c r="H38" s="3">
        <f>IF(ISNUMBER('KN 2018'!CJ17),'KN 2018'!CJ17,"")</f>
        <v>31550</v>
      </c>
      <c r="I38" s="3">
        <f>IF(ISNUMBER('KN 2018'!CK17),'KN 2018'!CK17,"")</f>
        <v>30679</v>
      </c>
      <c r="J38" s="3">
        <f>IF(ISNUMBER('KN 2018'!CL17),'KN 2018'!CL17,"")</f>
        <v>29031</v>
      </c>
      <c r="K38" s="3">
        <f>IF(ISNUMBER('KN 2018'!CM17),'KN 2018'!CM17,"")</f>
        <v>29858</v>
      </c>
      <c r="L38" s="3">
        <f>IF(ISNUMBER('KN 2018'!CN17),'KN 2018'!CN17,"")</f>
        <v>31079</v>
      </c>
      <c r="M38" s="3">
        <f>IF(ISNUMBER('KN 2018'!CO17),'KN 2018'!CO17,"")</f>
        <v>33975</v>
      </c>
      <c r="N38" s="3">
        <f>IF(ISNUMBER('KN 2018'!CP17),'KN 2018'!CP17,"")</f>
        <v>31007</v>
      </c>
      <c r="O38" s="3">
        <f>IF(ISNUMBER('KN 2018'!CQ17),'KN 2018'!CQ17,"")</f>
        <v>31560</v>
      </c>
      <c r="P38" s="49">
        <f>IF(ISNUMBER('KN 2018'!CR17),'KN 2018'!CR17,"")</f>
        <v>31253.357142857141</v>
      </c>
    </row>
    <row r="39" spans="1:16" x14ac:dyDescent="0.25">
      <c r="A39" s="43" t="s">
        <v>27</v>
      </c>
      <c r="B39" s="37">
        <f>IF(ISNUMBER('KN 2018'!CT17),'KN 2018'!CT17,"")</f>
        <v>59.4</v>
      </c>
      <c r="C39" s="37">
        <f>IF(ISNUMBER('KN 2018'!CU17),'KN 2018'!CU17,"")</f>
        <v>62</v>
      </c>
      <c r="D39" s="37">
        <f>IF(ISNUMBER('KN 2018'!CV17),'KN 2018'!CV17,"")</f>
        <v>55.929312568275684</v>
      </c>
      <c r="E39" s="37">
        <f>IF(ISNUMBER('KN 2018'!CW17),'KN 2018'!CW17,"")</f>
        <v>52.3</v>
      </c>
      <c r="F39" s="37">
        <f>IF(ISNUMBER('KN 2018'!CX17),'KN 2018'!CX17,"")</f>
        <v>28</v>
      </c>
      <c r="G39" s="37">
        <f>IF(ISNUMBER('KN 2018'!CY17),'KN 2018'!CY17,"")</f>
        <v>62.2</v>
      </c>
      <c r="H39" s="37">
        <f>IF(ISNUMBER('KN 2018'!CZ17),'KN 2018'!CZ17,"")</f>
        <v>40.916035932155999</v>
      </c>
      <c r="I39" s="37">
        <f>IF(ISNUMBER('KN 2018'!DA17),'KN 2018'!DA17,"")</f>
        <v>60.3</v>
      </c>
      <c r="J39" s="37">
        <f>IF(ISNUMBER('KN 2018'!DB17),'KN 2018'!DB17,"")</f>
        <v>73</v>
      </c>
      <c r="K39" s="37">
        <f>IF(ISNUMBER('KN 2018'!DC17),'KN 2018'!DC17,"")</f>
        <v>49.39</v>
      </c>
      <c r="L39" s="37">
        <f>IF(ISNUMBER('KN 2018'!DD17),'KN 2018'!DD17,"")</f>
        <v>39.74</v>
      </c>
      <c r="M39" s="37">
        <f>IF(ISNUMBER('KN 2018'!DE17),'KN 2018'!DE17,"")</f>
        <v>59.3</v>
      </c>
      <c r="N39" s="37">
        <f>IF(ISNUMBER('KN 2018'!DF17),'KN 2018'!DF17,"")</f>
        <v>67.540000000000006</v>
      </c>
      <c r="O39" s="37">
        <f>IF(ISNUMBER('KN 2018'!DG17),'KN 2018'!DG17,"")</f>
        <v>54.1</v>
      </c>
      <c r="P39" s="48">
        <f>IF(ISNUMBER('KN 2018'!DH17),'KN 2018'!DH17,"")</f>
        <v>54.579667750030829</v>
      </c>
    </row>
    <row r="40" spans="1:16" s="39" customFormat="1" ht="15.75" thickBot="1" x14ac:dyDescent="0.3">
      <c r="A40" s="44" t="s">
        <v>28</v>
      </c>
      <c r="B40" s="40">
        <f>IF(ISNUMBER('KN 2018'!DJ17),'KN 2018'!DJ17,"")</f>
        <v>22110</v>
      </c>
      <c r="C40" s="40">
        <f>IF(ISNUMBER('KN 2018'!DK17),'KN 2018'!DK17,"")</f>
        <v>21821</v>
      </c>
      <c r="D40" s="40">
        <f>IF(ISNUMBER('KN 2018'!DL17),'KN 2018'!DL17,"")</f>
        <v>19237</v>
      </c>
      <c r="E40" s="40">
        <f>IF(ISNUMBER('KN 2018'!DM17),'KN 2018'!DM17,"")</f>
        <v>19962</v>
      </c>
      <c r="F40" s="40">
        <f>IF(ISNUMBER('KN 2018'!DN17),'KN 2018'!DN17,"")</f>
        <v>18000</v>
      </c>
      <c r="G40" s="40">
        <f>IF(ISNUMBER('KN 2018'!DO17),'KN 2018'!DO17,"")</f>
        <v>17731</v>
      </c>
      <c r="H40" s="40">
        <f>IF(ISNUMBER('KN 2018'!DP17),'KN 2018'!DP17,"")</f>
        <v>20710</v>
      </c>
      <c r="I40" s="40">
        <f>IF(ISNUMBER('KN 2018'!DQ17),'KN 2018'!DQ17,"")</f>
        <v>18934</v>
      </c>
      <c r="J40" s="40">
        <f>IF(ISNUMBER('KN 2018'!DR17),'KN 2018'!DR17,"")</f>
        <v>20961</v>
      </c>
      <c r="K40" s="40">
        <f>IF(ISNUMBER('KN 2018'!DS17),'KN 2018'!DS17,"")</f>
        <v>18600</v>
      </c>
      <c r="L40" s="40">
        <f>IF(ISNUMBER('KN 2018'!DT17),'KN 2018'!DT17,"")</f>
        <v>21042</v>
      </c>
      <c r="M40" s="40">
        <f>IF(ISNUMBER('KN 2018'!DU17),'KN 2018'!DU17,"")</f>
        <v>19340</v>
      </c>
      <c r="N40" s="40">
        <f>IF(ISNUMBER('KN 2018'!DV17),'KN 2018'!DV17,"")</f>
        <v>18875</v>
      </c>
      <c r="O40" s="40">
        <f>IF(ISNUMBER('KN 2018'!DW17),'KN 2018'!DW17,"")</f>
        <v>19710</v>
      </c>
      <c r="P40" s="50">
        <f>IF(ISNUMBER('KN 2018'!DX17),'KN 2018'!DX17,"")</f>
        <v>19788.071428571428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8f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A4" sqref="A4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">
        <v>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44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80" t="s">
        <v>48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2018'!A6</f>
        <v>65-51-E/01 Stravovací a ubytovací služby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35</v>
      </c>
      <c r="B7" s="81">
        <f>IF(ISNUMBER('Tabulka č. 1'!B7-'KN 2017 TV'!B7),ROUND('Tabulka č. 1'!B7-'KN 2017 TV'!B7,0),"")</f>
        <v>2230</v>
      </c>
      <c r="C7" s="81">
        <f>IF(ISNUMBER('Tabulka č. 1'!C7-'KN 2017 TV'!C7),ROUND('Tabulka č. 1'!C7-'KN 2017 TV'!C7,0),"")</f>
        <v>1621</v>
      </c>
      <c r="D7" s="81">
        <f>IF(ISNUMBER('Tabulka č. 1'!D7-'KN 2017 TV'!D7),ROUND('Tabulka č. 1'!D7-'KN 2017 TV'!D7,0),"")</f>
        <v>1971</v>
      </c>
      <c r="E7" s="81">
        <f>IF(ISNUMBER('Tabulka č. 1'!E7-'KN 2017 TV'!E7),ROUND('Tabulka č. 1'!E7-'KN 2017 TV'!E7,0),"")</f>
        <v>1989</v>
      </c>
      <c r="F7" s="81">
        <f>IF(ISNUMBER('Tabulka č. 1'!F7-'KN 2017 TV'!F7),ROUND('Tabulka č. 1'!F7-'KN 2017 TV'!F7,0),"")</f>
        <v>2924</v>
      </c>
      <c r="G7" s="81">
        <f>IF(ISNUMBER('Tabulka č. 1'!G7-'KN 2017 TV'!G7),ROUND('Tabulka č. 1'!G7-'KN 2017 TV'!G7,0),"")</f>
        <v>1907</v>
      </c>
      <c r="H7" s="81">
        <f>IF(ISNUMBER('Tabulka č. 1'!H7-'KN 2017 TV'!H7),ROUND('Tabulka č. 1'!H7-'KN 2017 TV'!H7,0),"")</f>
        <v>4120</v>
      </c>
      <c r="I7" s="81">
        <f>IF(ISNUMBER('Tabulka č. 1'!I7-'KN 2017 TV'!I7),ROUND('Tabulka č. 1'!I7-'KN 2017 TV'!I7,0),"")</f>
        <v>-17849</v>
      </c>
      <c r="J7" s="81">
        <f>IF(ISNUMBER('Tabulka č. 1'!J7-'KN 2017 TV'!J7),ROUND('Tabulka č. 1'!J7-'KN 2017 TV'!J7,0),"")</f>
        <v>1096</v>
      </c>
      <c r="K7" s="81">
        <f>IF(ISNUMBER('Tabulka č. 1'!K7-'KN 2017 TV'!K7),ROUND('Tabulka č. 1'!K7-'KN 2017 TV'!K7,0),"")</f>
        <v>1649</v>
      </c>
      <c r="L7" s="81">
        <f>IF(ISNUMBER('Tabulka č. 1'!L7-'KN 2017 TV'!L7),ROUND('Tabulka č. 1'!L7-'KN 2017 TV'!L7,0),"")</f>
        <v>1730</v>
      </c>
      <c r="M7" s="81">
        <f>IF(ISNUMBER('Tabulka č. 1'!M7-'KN 2017 TV'!M7),ROUND('Tabulka č. 1'!M7-'KN 2017 TV'!M7,0),"")</f>
        <v>1904</v>
      </c>
      <c r="N7" s="81">
        <f>IF(ISNUMBER('Tabulka č. 1'!N7-'KN 2017 TV'!N7),ROUND('Tabulka č. 1'!N7-'KN 2017 TV'!N7,0),"")</f>
        <v>5261</v>
      </c>
      <c r="O7" s="82">
        <f>IF(ISNUMBER('Tabulka č. 1'!O7-'KN 2017 TV'!O7),ROUND('Tabulka č. 1'!O7-'KN 2017 TV'!O7,0),"")</f>
        <v>1569</v>
      </c>
      <c r="P7" s="46">
        <f>IF(ISNUMBER(AVERAGE(B7:O7)),AVERAGE(B7:O7),"")</f>
        <v>865.85714285714289</v>
      </c>
    </row>
    <row r="8" spans="1:31" s="39" customFormat="1" x14ac:dyDescent="0.25">
      <c r="A8" s="42" t="s">
        <v>36</v>
      </c>
      <c r="B8" s="83">
        <f>IF(ISNUMBER('Tabulka č. 1'!B8-'KN 2017 TV'!B8),ROUND('Tabulka č. 1'!B8-'KN 2017 TV'!B8,0),"")</f>
        <v>0</v>
      </c>
      <c r="C8" s="83">
        <f>IF(ISNUMBER('Tabulka č. 1'!C8-'KN 2017 TV'!C8),ROUND('Tabulka č. 1'!C8-'KN 2017 TV'!C8,0),"")</f>
        <v>-6</v>
      </c>
      <c r="D8" s="83">
        <f>IF(ISNUMBER('Tabulka č. 1'!D8-'KN 2017 TV'!D8),ROUND('Tabulka č. 1'!D8-'KN 2017 TV'!D8,0),"")</f>
        <v>0</v>
      </c>
      <c r="E8" s="83">
        <f>IF(ISNUMBER('Tabulka č. 1'!E8-'KN 2017 TV'!E8),ROUND('Tabulka č. 1'!E8-'KN 2017 TV'!E8,0),"")</f>
        <v>0</v>
      </c>
      <c r="F8" s="83">
        <f>IF(ISNUMBER('Tabulka č. 1'!F8-'KN 2017 TV'!F8),ROUND('Tabulka č. 1'!F8-'KN 2017 TV'!F8,0),"")</f>
        <v>0</v>
      </c>
      <c r="G8" s="83">
        <f>IF(ISNUMBER('Tabulka č. 1'!G8-'KN 2017 TV'!G8),ROUND('Tabulka č. 1'!G8-'KN 2017 TV'!G8,0),"")</f>
        <v>-42</v>
      </c>
      <c r="H8" s="83">
        <f>IF(ISNUMBER('Tabulka č. 1'!H8-'KN 2017 TV'!H8),ROUND('Tabulka č. 1'!H8-'KN 2017 TV'!H8,0),"")</f>
        <v>0</v>
      </c>
      <c r="I8" s="83">
        <f>IF(ISNUMBER('Tabulka č. 1'!I8-'KN 2017 TV'!I8),ROUND('Tabulka č. 1'!I8-'KN 2017 TV'!I8,0),"")</f>
        <v>578</v>
      </c>
      <c r="J8" s="83">
        <f>IF(ISNUMBER('Tabulka č. 1'!J8-'KN 2017 TV'!J8),ROUND('Tabulka č. 1'!J8-'KN 2017 TV'!J8,0),"")</f>
        <v>-9</v>
      </c>
      <c r="K8" s="83">
        <f>IF(ISNUMBER('Tabulka č. 1'!K8-'KN 2017 TV'!K8),ROUND('Tabulka č. 1'!K8-'KN 2017 TV'!K8,0),"")</f>
        <v>-4</v>
      </c>
      <c r="L8" s="83">
        <f>IF(ISNUMBER('Tabulka č. 1'!L8-'KN 2017 TV'!L8),ROUND('Tabulka č. 1'!L8-'KN 2017 TV'!L8,0),"")</f>
        <v>0</v>
      </c>
      <c r="M8" s="83">
        <f>IF(ISNUMBER('Tabulka č. 1'!M8-'KN 2017 TV'!M8),ROUND('Tabulka č. 1'!M8-'KN 2017 TV'!M8,0),"")</f>
        <v>-2</v>
      </c>
      <c r="N8" s="83">
        <f>IF(ISNUMBER('Tabulka č. 1'!N8-'KN 2017 TV'!N8),ROUND('Tabulka č. 1'!N8-'KN 2017 TV'!N8,0),"")</f>
        <v>0</v>
      </c>
      <c r="O8" s="84">
        <f>IF(ISNUMBER('Tabulka č. 1'!O8-'KN 2017 TV'!O8),ROUND('Tabulka č. 1'!O8-'KN 2017 TV'!O8,0),"")</f>
        <v>-15</v>
      </c>
      <c r="P8" s="47">
        <f t="shared" ref="P8:P12" si="0">IF(ISNUMBER(AVERAGE(B8:O8)),AVERAGE(B8:O8),"")</f>
        <v>35.714285714285715</v>
      </c>
    </row>
    <row r="9" spans="1:31" x14ac:dyDescent="0.25">
      <c r="A9" s="43" t="s">
        <v>25</v>
      </c>
      <c r="B9" s="85">
        <f>IF(ISNUMBER('Tabulka č. 1'!B9-'KN 2017 TV'!B9),ROUND('Tabulka č. 1'!B9-'KN 2017 TV'!B9,2),"")</f>
        <v>0</v>
      </c>
      <c r="C9" s="85">
        <f>IF(ISNUMBER('Tabulka č. 1'!C9-'KN 2017 TV'!C9),ROUND('Tabulka č. 1'!C9-'KN 2017 TV'!C9,2),"")</f>
        <v>1.5</v>
      </c>
      <c r="D9" s="85">
        <f>IF(ISNUMBER('Tabulka č. 1'!D9-'KN 2017 TV'!D9),ROUND('Tabulka č. 1'!D9-'KN 2017 TV'!D9,2),"")</f>
        <v>0</v>
      </c>
      <c r="E9" s="85">
        <f>IF(ISNUMBER('Tabulka č. 1'!E9-'KN 2017 TV'!E9),ROUND('Tabulka č. 1'!E9-'KN 2017 TV'!E9,2),"")</f>
        <v>0</v>
      </c>
      <c r="F9" s="85">
        <f>IF(ISNUMBER('Tabulka č. 1'!F9-'KN 2017 TV'!F9),ROUND('Tabulka č. 1'!F9-'KN 2017 TV'!F9,2),"")</f>
        <v>0.26</v>
      </c>
      <c r="G9" s="86">
        <f>IF(ISNUMBER('Tabulka č. 1'!G9-'KN 2017 TV'!G9),ROUND('Tabulka č. 1'!G9-'KN 2017 TV'!G9,2),"")</f>
        <v>-3.74</v>
      </c>
      <c r="H9" s="85">
        <f>IF(ISNUMBER('Tabulka č. 1'!H9-'KN 2017 TV'!H9),ROUND('Tabulka č. 1'!H9-'KN 2017 TV'!H9,2),"")</f>
        <v>-3.46</v>
      </c>
      <c r="I9" s="85">
        <f>IF(ISNUMBER('Tabulka č. 1'!I9-'KN 2017 TV'!I9),ROUND('Tabulka č. 1'!I9-'KN 2017 TV'!I9,2),"")</f>
        <v>34.99</v>
      </c>
      <c r="J9" s="85">
        <f>IF(ISNUMBER('Tabulka č. 1'!J9-'KN 2017 TV'!J9),ROUND('Tabulka č. 1'!J9-'KN 2017 TV'!J9,2),"")</f>
        <v>0</v>
      </c>
      <c r="K9" s="85">
        <f>IF(ISNUMBER('Tabulka č. 1'!K9-'KN 2017 TV'!K9),ROUND('Tabulka č. 1'!K9-'KN 2017 TV'!K9,2),"")</f>
        <v>0</v>
      </c>
      <c r="L9" s="85">
        <f>IF(ISNUMBER('Tabulka č. 1'!L9-'KN 2017 TV'!L9),ROUND('Tabulka č. 1'!L9-'KN 2017 TV'!L9,2),"")</f>
        <v>0</v>
      </c>
      <c r="M9" s="85">
        <f>IF(ISNUMBER('Tabulka č. 1'!M9-'KN 2017 TV'!M9),ROUND('Tabulka č. 1'!M9-'KN 2017 TV'!M9,2),"")</f>
        <v>0</v>
      </c>
      <c r="N9" s="85">
        <f>IF(ISNUMBER('Tabulka č. 1'!N9-'KN 2017 TV'!N9),ROUND('Tabulka č. 1'!N9-'KN 2017 TV'!N9,2),"")</f>
        <v>-6</v>
      </c>
      <c r="O9" s="87">
        <f>IF(ISNUMBER('Tabulka č. 1'!O9-'KN 2017 TV'!O9),ROUND('Tabulka č. 1'!O9-'KN 2017 TV'!O9,2),"")</f>
        <v>0</v>
      </c>
      <c r="P9" s="48">
        <f t="shared" si="0"/>
        <v>1.6821428571428572</v>
      </c>
    </row>
    <row r="10" spans="1:31" s="39" customFormat="1" x14ac:dyDescent="0.25">
      <c r="A10" s="42" t="s">
        <v>26</v>
      </c>
      <c r="B10" s="88">
        <f>IF(ISNUMBER('Tabulka č. 1'!B10-'KN 2017 TV'!B10),ROUND('Tabulka č. 1'!B10-'KN 2017 TV'!B10,0),"")</f>
        <v>3530</v>
      </c>
      <c r="C10" s="88">
        <f>IF(ISNUMBER('Tabulka č. 1'!C10-'KN 2017 TV'!C10),ROUND('Tabulka č. 1'!C10-'KN 2017 TV'!C10,0),"")</f>
        <v>5046</v>
      </c>
      <c r="D10" s="88">
        <f>IF(ISNUMBER('Tabulka č. 1'!D10-'KN 2017 TV'!D10),ROUND('Tabulka č. 1'!D10-'KN 2017 TV'!D10,0),"")</f>
        <v>3939</v>
      </c>
      <c r="E10" s="88">
        <f>IF(ISNUMBER('Tabulka č. 1'!E10-'KN 2017 TV'!E10),ROUND('Tabulka č. 1'!E10-'KN 2017 TV'!E10,0),"")</f>
        <v>3268</v>
      </c>
      <c r="F10" s="88">
        <f>IF(ISNUMBER('Tabulka č. 1'!F10-'KN 2017 TV'!F10),ROUND('Tabulka č. 1'!F10-'KN 2017 TV'!F10,0),"")</f>
        <v>3000</v>
      </c>
      <c r="G10" s="88">
        <f>IF(ISNUMBER('Tabulka č. 1'!G10-'KN 2017 TV'!G10),ROUND('Tabulka č. 1'!G10-'KN 2017 TV'!G10,0),"")</f>
        <v>2597</v>
      </c>
      <c r="H10" s="88">
        <f>IF(ISNUMBER('Tabulka č. 1'!H10-'KN 2017 TV'!H10),ROUND('Tabulka č. 1'!H10-'KN 2017 TV'!H10,0),"")</f>
        <v>2840</v>
      </c>
      <c r="I10" s="88">
        <f>IF(ISNUMBER('Tabulka č. 1'!I10-'KN 2017 TV'!I10),ROUND('Tabulka č. 1'!I10-'KN 2017 TV'!I10,0),"")</f>
        <v>6511</v>
      </c>
      <c r="J10" s="88">
        <f>IF(ISNUMBER('Tabulka č. 1'!J10-'KN 2017 TV'!J10),ROUND('Tabulka č. 1'!J10-'KN 2017 TV'!J10,0),"")</f>
        <v>1712</v>
      </c>
      <c r="K10" s="88">
        <f>IF(ISNUMBER('Tabulka č. 1'!K10-'KN 2017 TV'!K10),ROUND('Tabulka č. 1'!K10-'KN 2017 TV'!K10,0),"")</f>
        <v>3840</v>
      </c>
      <c r="L10" s="89">
        <f>IF(ISNUMBER('Tabulka č. 1'!L10-'KN 2017 TV'!L10),ROUND('Tabulka č. 1'!L10-'KN 2017 TV'!L10,0),"")</f>
        <v>4207</v>
      </c>
      <c r="M10" s="88">
        <f>IF(ISNUMBER('Tabulka č. 1'!M10-'KN 2017 TV'!M10),ROUND('Tabulka č. 1'!M10-'KN 2017 TV'!M10,0),"")</f>
        <v>3833</v>
      </c>
      <c r="N10" s="88">
        <f>IF(ISNUMBER('Tabulka č. 1'!N10-'KN 2017 TV'!N10),ROUND('Tabulka č. 1'!N10-'KN 2017 TV'!N10,0),"")</f>
        <v>3601</v>
      </c>
      <c r="O10" s="90">
        <f>IF(ISNUMBER('Tabulka č. 1'!O10-'KN 2017 TV'!O10),ROUND('Tabulka č. 1'!O10-'KN 2017 TV'!O10,0),"")</f>
        <v>3370</v>
      </c>
      <c r="P10" s="49">
        <f t="shared" si="0"/>
        <v>3663.8571428571427</v>
      </c>
    </row>
    <row r="11" spans="1:31" x14ac:dyDescent="0.25">
      <c r="A11" s="43" t="s">
        <v>27</v>
      </c>
      <c r="B11" s="85">
        <f>IF(ISNUMBER('Tabulka č. 1'!B11-'KN 2017 TV'!B11),ROUND('Tabulka č. 1'!B11-'KN 2017 TV'!B11,2),"")</f>
        <v>0</v>
      </c>
      <c r="C11" s="85">
        <f>IF(ISNUMBER('Tabulka č. 1'!C11-'KN 2017 TV'!C11),ROUND('Tabulka č. 1'!C11-'KN 2017 TV'!C11,2),"")</f>
        <v>-0.93</v>
      </c>
      <c r="D11" s="85">
        <f>IF(ISNUMBER('Tabulka č. 1'!D11-'KN 2017 TV'!D11),ROUND('Tabulka č. 1'!D11-'KN 2017 TV'!D11,2),"")</f>
        <v>0</v>
      </c>
      <c r="E11" s="85">
        <f>IF(ISNUMBER('Tabulka č. 1'!E11-'KN 2017 TV'!E11),ROUND('Tabulka č. 1'!E11-'KN 2017 TV'!E11,2),"")</f>
        <v>0</v>
      </c>
      <c r="F11" s="85">
        <f>IF(ISNUMBER('Tabulka č. 1'!F11-'KN 2017 TV'!F11),ROUND('Tabulka č. 1'!F11-'KN 2017 TV'!F11,2),"")</f>
        <v>-8.59</v>
      </c>
      <c r="G11" s="86">
        <f>IF(ISNUMBER('Tabulka č. 1'!G11-'KN 2017 TV'!G11),ROUND('Tabulka č. 1'!G11-'KN 2017 TV'!G11,2),"")</f>
        <v>0</v>
      </c>
      <c r="H11" s="85">
        <f>IF(ISNUMBER('Tabulka č. 1'!H11-'KN 2017 TV'!H11),ROUND('Tabulka č. 1'!H11-'KN 2017 TV'!H11,2),"")</f>
        <v>0</v>
      </c>
      <c r="I11" s="85">
        <f>IF(ISNUMBER('Tabulka č. 1'!I11-'KN 2017 TV'!I11),ROUND('Tabulka č. 1'!I11-'KN 2017 TV'!I11,2),"")</f>
        <v>35.18</v>
      </c>
      <c r="J11" s="85">
        <f>IF(ISNUMBER('Tabulka č. 1'!J11-'KN 2017 TV'!J11),ROUND('Tabulka č. 1'!J11-'KN 2017 TV'!J11,2),"")</f>
        <v>0</v>
      </c>
      <c r="K11" s="85">
        <f>IF(ISNUMBER('Tabulka č. 1'!K11-'KN 2017 TV'!K11),ROUND('Tabulka č. 1'!K11-'KN 2017 TV'!K11,2),"")</f>
        <v>0</v>
      </c>
      <c r="L11" s="85">
        <f>IF(ISNUMBER('Tabulka č. 1'!L11-'KN 2017 TV'!L11),ROUND('Tabulka č. 1'!L11-'KN 2017 TV'!L11,2),"")</f>
        <v>0</v>
      </c>
      <c r="M11" s="85">
        <f>IF(ISNUMBER('Tabulka č. 1'!M11-'KN 2017 TV'!M11),ROUND('Tabulka č. 1'!M11-'KN 2017 TV'!M11,2),"")</f>
        <v>0</v>
      </c>
      <c r="N11" s="85">
        <f>IF(ISNUMBER('Tabulka č. 1'!N11-'KN 2017 TV'!N11),ROUND('Tabulka č. 1'!N11-'KN 2017 TV'!N11,2),"")</f>
        <v>0</v>
      </c>
      <c r="O11" s="87">
        <f>IF(ISNUMBER('Tabulka č. 1'!O11-'KN 2017 TV'!O11),ROUND('Tabulka č. 1'!O11-'KN 2017 TV'!O11,2),"")</f>
        <v>0</v>
      </c>
      <c r="P11" s="48">
        <f t="shared" si="0"/>
        <v>1.832857142857143</v>
      </c>
    </row>
    <row r="12" spans="1:31" s="39" customFormat="1" ht="15.75" thickBot="1" x14ac:dyDescent="0.3">
      <c r="A12" s="44" t="s">
        <v>28</v>
      </c>
      <c r="B12" s="91">
        <f>IF(ISNUMBER('Tabulka č. 1'!B12-'KN 2017 TV'!B12),ROUND('Tabulka č. 1'!B12-'KN 2017 TV'!B12,0),"")</f>
        <v>3480</v>
      </c>
      <c r="C12" s="91">
        <f>IF(ISNUMBER('Tabulka č. 1'!C12-'KN 2017 TV'!C12),ROUND('Tabulka č. 1'!C12-'KN 2017 TV'!C12,0),"")</f>
        <v>3727</v>
      </c>
      <c r="D12" s="91">
        <f>IF(ISNUMBER('Tabulka č. 1'!D12-'KN 2017 TV'!D12),ROUND('Tabulka č. 1'!D12-'KN 2017 TV'!D12,0),"")</f>
        <v>2916</v>
      </c>
      <c r="E12" s="91">
        <f>IF(ISNUMBER('Tabulka č. 1'!E12-'KN 2017 TV'!E12),ROUND('Tabulka č. 1'!E12-'KN 2017 TV'!E12,0),"")</f>
        <v>3327</v>
      </c>
      <c r="F12" s="91">
        <f>IF(ISNUMBER('Tabulka č. 1'!F12-'KN 2017 TV'!F12),ROUND('Tabulka č. 1'!F12-'KN 2017 TV'!F12,0),"")</f>
        <v>2700</v>
      </c>
      <c r="G12" s="91">
        <f>IF(ISNUMBER('Tabulka č. 1'!G12-'KN 2017 TV'!G12),ROUND('Tabulka č. 1'!G12-'KN 2017 TV'!G12,0),"")</f>
        <v>1900</v>
      </c>
      <c r="H12" s="91">
        <f>IF(ISNUMBER('Tabulka č. 1'!H12-'KN 2017 TV'!H12),ROUND('Tabulka č. 1'!H12-'KN 2017 TV'!H12,0),"")</f>
        <v>1820</v>
      </c>
      <c r="I12" s="91">
        <f>IF(ISNUMBER('Tabulka č. 1'!I12-'KN 2017 TV'!I12),ROUND('Tabulka č. 1'!I12-'KN 2017 TV'!I12,0),"")</f>
        <v>2751</v>
      </c>
      <c r="J12" s="91">
        <f>IF(ISNUMBER('Tabulka č. 1'!J12-'KN 2017 TV'!J12),ROUND('Tabulka č. 1'!J12-'KN 2017 TV'!J12,0),"")</f>
        <v>4261</v>
      </c>
      <c r="K12" s="91">
        <f>IF(ISNUMBER('Tabulka č. 1'!K12-'KN 2017 TV'!K12),ROUND('Tabulka č. 1'!K12-'KN 2017 TV'!K12,0),"")</f>
        <v>2784</v>
      </c>
      <c r="L12" s="92">
        <f>IF(ISNUMBER('Tabulka č. 1'!L12-'KN 2017 TV'!L12),ROUND('Tabulka č. 1'!L12-'KN 2017 TV'!L12,0),"")</f>
        <v>3385</v>
      </c>
      <c r="M12" s="91">
        <f>IF(ISNUMBER('Tabulka č. 1'!M12-'KN 2017 TV'!M12),ROUND('Tabulka č. 1'!M12-'KN 2017 TV'!M12,0),"")</f>
        <v>2810</v>
      </c>
      <c r="N12" s="91">
        <f>IF(ISNUMBER('Tabulka č. 1'!N12-'KN 2017 TV'!N12),ROUND('Tabulka č. 1'!N12-'KN 2017 TV'!N12,0),"")</f>
        <v>1043</v>
      </c>
      <c r="O12" s="93">
        <f>IF(ISNUMBER('Tabulka č. 1'!O12-'KN 2017 TV'!O12),ROUND('Tabulka č. 1'!O12-'KN 2017 TV'!O12,0),"")</f>
        <v>3000</v>
      </c>
      <c r="P12" s="50">
        <f t="shared" si="0"/>
        <v>2850.2857142857142</v>
      </c>
    </row>
    <row r="13" spans="1:31" s="41" customFormat="1" ht="19.5" thickBot="1" x14ac:dyDescent="0.35">
      <c r="A13" s="98" t="str">
        <f>'KN 2018'!A7</f>
        <v>75-41-E/01 Pečovatelské služby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35</v>
      </c>
      <c r="B14" s="81">
        <f>IF(ISNUMBER('Tabulka č. 1'!B14-'KN 2017 TV'!B14),ROUND('Tabulka č. 1'!B14-'KN 2017 TV'!B14,0),"")</f>
        <v>2230</v>
      </c>
      <c r="C14" s="81">
        <f>IF(ISNUMBER('Tabulka č. 1'!C14-'KN 2017 TV'!C14),ROUND('Tabulka č. 1'!C14-'KN 2017 TV'!C14,0),"")</f>
        <v>1909</v>
      </c>
      <c r="D14" s="81">
        <f>IF(ISNUMBER('Tabulka č. 1'!D14-'KN 2017 TV'!D14),ROUND('Tabulka č. 1'!D14-'KN 2017 TV'!D14,0),"")</f>
        <v>1971</v>
      </c>
      <c r="E14" s="81">
        <f>IF(ISNUMBER('Tabulka č. 1'!E14-'KN 2017 TV'!E14),ROUND('Tabulka č. 1'!E14-'KN 2017 TV'!E14,0),"")</f>
        <v>2707</v>
      </c>
      <c r="F14" s="81" t="str">
        <f>IF(ISNUMBER('Tabulka č. 1'!F14-'KN 2017 TV'!F14),ROUND('Tabulka č. 1'!F14-'KN 2017 TV'!F14,0),"")</f>
        <v/>
      </c>
      <c r="G14" s="81">
        <f>IF(ISNUMBER('Tabulka č. 1'!G14-'KN 2017 TV'!G14),ROUND('Tabulka č. 1'!G14-'KN 2017 TV'!G14,0),"")</f>
        <v>2605</v>
      </c>
      <c r="H14" s="81">
        <f>IF(ISNUMBER('Tabulka č. 1'!H14-'KN 2017 TV'!H14),ROUND('Tabulka č. 1'!H14-'KN 2017 TV'!H14,0),"")</f>
        <v>2534</v>
      </c>
      <c r="I14" s="81">
        <f>IF(ISNUMBER('Tabulka č. 1'!I14-'KN 2017 TV'!I14),ROUND('Tabulka č. 1'!I14-'KN 2017 TV'!I14,0),"")</f>
        <v>-17083</v>
      </c>
      <c r="J14" s="81">
        <f>IF(ISNUMBER('Tabulka č. 1'!J14-'KN 2017 TV'!J14),ROUND('Tabulka č. 1'!J14-'KN 2017 TV'!J14,0),"")</f>
        <v>1096</v>
      </c>
      <c r="K14" s="81">
        <f>IF(ISNUMBER('Tabulka č. 1'!K14-'KN 2017 TV'!K14),ROUND('Tabulka č. 1'!K14-'KN 2017 TV'!K14,0),"")</f>
        <v>1600</v>
      </c>
      <c r="L14" s="81">
        <f>IF(ISNUMBER('Tabulka č. 1'!L14-'KN 2017 TV'!L14),ROUND('Tabulka č. 1'!L14-'KN 2017 TV'!L14,0),"")</f>
        <v>2192</v>
      </c>
      <c r="M14" s="81">
        <f>IF(ISNUMBER('Tabulka č. 1'!M14-'KN 2017 TV'!M14),ROUND('Tabulka č. 1'!M14-'KN 2017 TV'!M14,0),"")</f>
        <v>2440</v>
      </c>
      <c r="N14" s="81">
        <f>IF(ISNUMBER('Tabulka č. 1'!N14-'KN 2017 TV'!N14),ROUND('Tabulka č. 1'!N14-'KN 2017 TV'!N14,0),"")</f>
        <v>5261</v>
      </c>
      <c r="O14" s="82">
        <f>IF(ISNUMBER('Tabulka č. 1'!O14-'KN 2017 TV'!O14),ROUND('Tabulka č. 1'!O14-'KN 2017 TV'!O14,0),"")</f>
        <v>1561</v>
      </c>
      <c r="P14" s="46">
        <f>IF(ISNUMBER(AVERAGE(B14:O14)),AVERAGE(B14:O14),"")</f>
        <v>847.92307692307691</v>
      </c>
    </row>
    <row r="15" spans="1:31" s="39" customFormat="1" x14ac:dyDescent="0.25">
      <c r="A15" s="42" t="s">
        <v>36</v>
      </c>
      <c r="B15" s="83">
        <f>IF(ISNUMBER('Tabulka č. 1'!B15-'KN 2017 TV'!B15),ROUND('Tabulka č. 1'!B15-'KN 2017 TV'!B15,0),"")</f>
        <v>0</v>
      </c>
      <c r="C15" s="83">
        <f>IF(ISNUMBER('Tabulka č. 1'!C15-'KN 2017 TV'!C15),ROUND('Tabulka č. 1'!C15-'KN 2017 TV'!C15,0),"")</f>
        <v>-6</v>
      </c>
      <c r="D15" s="83">
        <f>IF(ISNUMBER('Tabulka č. 1'!D15-'KN 2017 TV'!D15),ROUND('Tabulka č. 1'!D15-'KN 2017 TV'!D15,0),"")</f>
        <v>0</v>
      </c>
      <c r="E15" s="83">
        <f>IF(ISNUMBER('Tabulka č. 1'!E15-'KN 2017 TV'!E15),ROUND('Tabulka č. 1'!E15-'KN 2017 TV'!E15,0),"")</f>
        <v>0</v>
      </c>
      <c r="F15" s="83" t="str">
        <f>IF(ISNUMBER('Tabulka č. 1'!F15-'KN 2017 TV'!F15),ROUND('Tabulka č. 1'!F15-'KN 2017 TV'!F15,0),"")</f>
        <v/>
      </c>
      <c r="G15" s="83">
        <f>IF(ISNUMBER('Tabulka č. 1'!G15-'KN 2017 TV'!G15),ROUND('Tabulka č. 1'!G15-'KN 2017 TV'!G15,0),"")</f>
        <v>-39</v>
      </c>
      <c r="H15" s="83">
        <f>IF(ISNUMBER('Tabulka č. 1'!H15-'KN 2017 TV'!H15),ROUND('Tabulka č. 1'!H15-'KN 2017 TV'!H15,0),"")</f>
        <v>0</v>
      </c>
      <c r="I15" s="83">
        <f>IF(ISNUMBER('Tabulka č. 1'!I15-'KN 2017 TV'!I15),ROUND('Tabulka č. 1'!I15-'KN 2017 TV'!I15,0),"")</f>
        <v>580</v>
      </c>
      <c r="J15" s="83">
        <f>IF(ISNUMBER('Tabulka č. 1'!J15-'KN 2017 TV'!J15),ROUND('Tabulka č. 1'!J15-'KN 2017 TV'!J15,0),"")</f>
        <v>-9</v>
      </c>
      <c r="K15" s="83">
        <f>IF(ISNUMBER('Tabulka č. 1'!K15-'KN 2017 TV'!K15),ROUND('Tabulka č. 1'!K15-'KN 2017 TV'!K15,0),"")</f>
        <v>-4</v>
      </c>
      <c r="L15" s="83">
        <f>IF(ISNUMBER('Tabulka č. 1'!L15-'KN 2017 TV'!L15),ROUND('Tabulka č. 1'!L15-'KN 2017 TV'!L15,0),"")</f>
        <v>0</v>
      </c>
      <c r="M15" s="83">
        <f>IF(ISNUMBER('Tabulka č. 1'!M15-'KN 2017 TV'!M15),ROUND('Tabulka č. 1'!M15-'KN 2017 TV'!M15,0),"")</f>
        <v>-2</v>
      </c>
      <c r="N15" s="83">
        <f>IF(ISNUMBER('Tabulka č. 1'!N15-'KN 2017 TV'!N15),ROUND('Tabulka č. 1'!N15-'KN 2017 TV'!N15,0),"")</f>
        <v>0</v>
      </c>
      <c r="O15" s="84">
        <f>IF(ISNUMBER('Tabulka č. 1'!O15-'KN 2017 TV'!O15),ROUND('Tabulka č. 1'!O15-'KN 2017 TV'!O15,0),"")</f>
        <v>-15</v>
      </c>
      <c r="P15" s="47">
        <f t="shared" ref="P15:P19" si="1">IF(ISNUMBER(AVERAGE(B15:O15)),AVERAGE(B15:O15),"")</f>
        <v>38.846153846153847</v>
      </c>
    </row>
    <row r="16" spans="1:31" x14ac:dyDescent="0.25">
      <c r="A16" s="43" t="s">
        <v>25</v>
      </c>
      <c r="B16" s="85">
        <f>IF(ISNUMBER('Tabulka č. 1'!B16-'KN 2017 TV'!B16),ROUND('Tabulka č. 1'!B16-'KN 2017 TV'!B16,2),"")</f>
        <v>0</v>
      </c>
      <c r="C16" s="85">
        <f>IF(ISNUMBER('Tabulka č. 1'!C16-'KN 2017 TV'!C16),ROUND('Tabulka č. 1'!C16-'KN 2017 TV'!C16,2),"")</f>
        <v>1.2</v>
      </c>
      <c r="D16" s="85">
        <f>IF(ISNUMBER('Tabulka č. 1'!D16-'KN 2017 TV'!D16),ROUND('Tabulka č. 1'!D16-'KN 2017 TV'!D16,2),"")</f>
        <v>0</v>
      </c>
      <c r="E16" s="85">
        <f>IF(ISNUMBER('Tabulka č. 1'!E16-'KN 2017 TV'!E16),ROUND('Tabulka č. 1'!E16-'KN 2017 TV'!E16,2),"")</f>
        <v>0</v>
      </c>
      <c r="F16" s="85" t="str">
        <f>IF(ISNUMBER('Tabulka č. 1'!F16-'KN 2017 TV'!F16),ROUND('Tabulka č. 1'!F16-'KN 2017 TV'!F16,2),"")</f>
        <v/>
      </c>
      <c r="G16" s="86">
        <f>IF(ISNUMBER('Tabulka č. 1'!G16-'KN 2017 TV'!G16),ROUND('Tabulka č. 1'!G16-'KN 2017 TV'!G16,2),"")</f>
        <v>-2.64</v>
      </c>
      <c r="H16" s="85">
        <f>IF(ISNUMBER('Tabulka č. 1'!H16-'KN 2017 TV'!H16),ROUND('Tabulka č. 1'!H16-'KN 2017 TV'!H16,2),"")</f>
        <v>-7.0000000000000007E-2</v>
      </c>
      <c r="I16" s="85">
        <f>IF(ISNUMBER('Tabulka č. 1'!I16-'KN 2017 TV'!I16),ROUND('Tabulka č. 1'!I16-'KN 2017 TV'!I16,2),"")</f>
        <v>31.01</v>
      </c>
      <c r="J16" s="85">
        <f>IF(ISNUMBER('Tabulka č. 1'!J16-'KN 2017 TV'!J16),ROUND('Tabulka č. 1'!J16-'KN 2017 TV'!J16,2),"")</f>
        <v>0</v>
      </c>
      <c r="K16" s="85">
        <f>IF(ISNUMBER('Tabulka č. 1'!K16-'KN 2017 TV'!K16),ROUND('Tabulka č. 1'!K16-'KN 2017 TV'!K16,2),"")</f>
        <v>0</v>
      </c>
      <c r="L16" s="85">
        <f>IF(ISNUMBER('Tabulka č. 1'!L16-'KN 2017 TV'!L16),ROUND('Tabulka č. 1'!L16-'KN 2017 TV'!L16,2),"")</f>
        <v>0</v>
      </c>
      <c r="M16" s="85">
        <f>IF(ISNUMBER('Tabulka č. 1'!M16-'KN 2017 TV'!M16),ROUND('Tabulka č. 1'!M16-'KN 2017 TV'!M16,2),"")</f>
        <v>0</v>
      </c>
      <c r="N16" s="85">
        <f>IF(ISNUMBER('Tabulka č. 1'!N16-'KN 2017 TV'!N16),ROUND('Tabulka č. 1'!N16-'KN 2017 TV'!N16,2),"")</f>
        <v>-6</v>
      </c>
      <c r="O16" s="87">
        <f>IF(ISNUMBER('Tabulka č. 1'!O16-'KN 2017 TV'!O16),ROUND('Tabulka č. 1'!O16-'KN 2017 TV'!O16,2),"")</f>
        <v>0</v>
      </c>
      <c r="P16" s="48">
        <f t="shared" si="1"/>
        <v>1.8076923076923077</v>
      </c>
    </row>
    <row r="17" spans="1:16" s="39" customFormat="1" x14ac:dyDescent="0.25">
      <c r="A17" s="42" t="s">
        <v>26</v>
      </c>
      <c r="B17" s="88">
        <f>IF(ISNUMBER('Tabulka č. 1'!B17-'KN 2017 TV'!B17),ROUND('Tabulka č. 1'!B17-'KN 2017 TV'!B17,0),"")</f>
        <v>3530</v>
      </c>
      <c r="C17" s="88">
        <f>IF(ISNUMBER('Tabulka č. 1'!C17-'KN 2017 TV'!C17),ROUND('Tabulka č. 1'!C17-'KN 2017 TV'!C17,0),"")</f>
        <v>5046</v>
      </c>
      <c r="D17" s="88">
        <f>IF(ISNUMBER('Tabulka č. 1'!D17-'KN 2017 TV'!D17),ROUND('Tabulka č. 1'!D17-'KN 2017 TV'!D17,0),"")</f>
        <v>3939</v>
      </c>
      <c r="E17" s="88">
        <f>IF(ISNUMBER('Tabulka č. 1'!E17-'KN 2017 TV'!E17),ROUND('Tabulka č. 1'!E17-'KN 2017 TV'!E17,0),"")</f>
        <v>3268</v>
      </c>
      <c r="F17" s="88" t="str">
        <f>IF(ISNUMBER('Tabulka č. 1'!F17-'KN 2017 TV'!F17),ROUND('Tabulka č. 1'!F17-'KN 2017 TV'!F17,0),"")</f>
        <v/>
      </c>
      <c r="G17" s="88">
        <f>IF(ISNUMBER('Tabulka č. 1'!G17-'KN 2017 TV'!G17),ROUND('Tabulka č. 1'!G17-'KN 2017 TV'!G17,0),"")</f>
        <v>2597</v>
      </c>
      <c r="H17" s="88">
        <f>IF(ISNUMBER('Tabulka č. 1'!H17-'KN 2017 TV'!H17),ROUND('Tabulka č. 1'!H17-'KN 2017 TV'!H17,0),"")</f>
        <v>2840</v>
      </c>
      <c r="I17" s="88">
        <f>IF(ISNUMBER('Tabulka č. 1'!I17-'KN 2017 TV'!I17),ROUND('Tabulka č. 1'!I17-'KN 2017 TV'!I17,0),"")</f>
        <v>6511</v>
      </c>
      <c r="J17" s="88">
        <f>IF(ISNUMBER('Tabulka č. 1'!J17-'KN 2017 TV'!J17),ROUND('Tabulka č. 1'!J17-'KN 2017 TV'!J17,0),"")</f>
        <v>1712</v>
      </c>
      <c r="K17" s="88">
        <f>IF(ISNUMBER('Tabulka č. 1'!K17-'KN 2017 TV'!K17),ROUND('Tabulka č. 1'!K17-'KN 2017 TV'!K17,0),"")</f>
        <v>3840</v>
      </c>
      <c r="L17" s="89">
        <f>IF(ISNUMBER('Tabulka č. 1'!L17-'KN 2017 TV'!L17),ROUND('Tabulka č. 1'!L17-'KN 2017 TV'!L17,0),"")</f>
        <v>4207</v>
      </c>
      <c r="M17" s="88">
        <f>IF(ISNUMBER('Tabulka č. 1'!M17-'KN 2017 TV'!M17),ROUND('Tabulka č. 1'!M17-'KN 2017 TV'!M17,0),"")</f>
        <v>3833</v>
      </c>
      <c r="N17" s="88">
        <f>IF(ISNUMBER('Tabulka č. 1'!N17-'KN 2017 TV'!N17),ROUND('Tabulka č. 1'!N17-'KN 2017 TV'!N17,0),"")</f>
        <v>3601</v>
      </c>
      <c r="O17" s="90">
        <f>IF(ISNUMBER('Tabulka č. 1'!O17-'KN 2017 TV'!O17),ROUND('Tabulka č. 1'!O17-'KN 2017 TV'!O17,0),"")</f>
        <v>3370</v>
      </c>
      <c r="P17" s="49">
        <f t="shared" si="1"/>
        <v>3714.9230769230771</v>
      </c>
    </row>
    <row r="18" spans="1:16" x14ac:dyDescent="0.25">
      <c r="A18" s="43" t="s">
        <v>27</v>
      </c>
      <c r="B18" s="85">
        <f>IF(ISNUMBER('Tabulka č. 1'!B18-'KN 2017 TV'!B18),ROUND('Tabulka č. 1'!B18-'KN 2017 TV'!B18,2),"")</f>
        <v>0</v>
      </c>
      <c r="C18" s="85">
        <f>IF(ISNUMBER('Tabulka č. 1'!C18-'KN 2017 TV'!C18),ROUND('Tabulka č. 1'!C18-'KN 2017 TV'!C18,2),"")</f>
        <v>-0.93</v>
      </c>
      <c r="D18" s="85">
        <f>IF(ISNUMBER('Tabulka č. 1'!D18-'KN 2017 TV'!D18),ROUND('Tabulka č. 1'!D18-'KN 2017 TV'!D18,2),"")</f>
        <v>0</v>
      </c>
      <c r="E18" s="85">
        <f>IF(ISNUMBER('Tabulka č. 1'!E18-'KN 2017 TV'!E18),ROUND('Tabulka č. 1'!E18-'KN 2017 TV'!E18,2),"")</f>
        <v>0</v>
      </c>
      <c r="F18" s="85" t="str">
        <f>IF(ISNUMBER('Tabulka č. 1'!F18-'KN 2017 TV'!F18),ROUND('Tabulka č. 1'!F18-'KN 2017 TV'!F18,2),"")</f>
        <v/>
      </c>
      <c r="G18" s="86">
        <f>IF(ISNUMBER('Tabulka č. 1'!G18-'KN 2017 TV'!G18),ROUND('Tabulka č. 1'!G18-'KN 2017 TV'!G18,2),"")</f>
        <v>0</v>
      </c>
      <c r="H18" s="85">
        <f>IF(ISNUMBER('Tabulka č. 1'!H18-'KN 2017 TV'!H18),ROUND('Tabulka č. 1'!H18-'KN 2017 TV'!H18,2),"")</f>
        <v>0</v>
      </c>
      <c r="I18" s="85">
        <f>IF(ISNUMBER('Tabulka č. 1'!I18-'KN 2017 TV'!I18),ROUND('Tabulka č. 1'!I18-'KN 2017 TV'!I18,2),"")</f>
        <v>35.18</v>
      </c>
      <c r="J18" s="85">
        <f>IF(ISNUMBER('Tabulka č. 1'!J18-'KN 2017 TV'!J18),ROUND('Tabulka č. 1'!J18-'KN 2017 TV'!J18,2),"")</f>
        <v>0</v>
      </c>
      <c r="K18" s="85">
        <f>IF(ISNUMBER('Tabulka č. 1'!K18-'KN 2017 TV'!K18),ROUND('Tabulka č. 1'!K18-'KN 2017 TV'!K18,2),"")</f>
        <v>0</v>
      </c>
      <c r="L18" s="85">
        <f>IF(ISNUMBER('Tabulka č. 1'!L18-'KN 2017 TV'!L18),ROUND('Tabulka č. 1'!L18-'KN 2017 TV'!L18,2),"")</f>
        <v>0</v>
      </c>
      <c r="M18" s="85">
        <f>IF(ISNUMBER('Tabulka č. 1'!M18-'KN 2017 TV'!M18),ROUND('Tabulka č. 1'!M18-'KN 2017 TV'!M18,2),"")</f>
        <v>0</v>
      </c>
      <c r="N18" s="85">
        <f>IF(ISNUMBER('Tabulka č. 1'!N18-'KN 2017 TV'!N18),ROUND('Tabulka č. 1'!N18-'KN 2017 TV'!N18,2),"")</f>
        <v>0</v>
      </c>
      <c r="O18" s="87">
        <f>IF(ISNUMBER('Tabulka č. 1'!O18-'KN 2017 TV'!O18),ROUND('Tabulka č. 1'!O18-'KN 2017 TV'!O18,2),"")</f>
        <v>0</v>
      </c>
      <c r="P18" s="48">
        <f t="shared" si="1"/>
        <v>2.6346153846153846</v>
      </c>
    </row>
    <row r="19" spans="1:16" s="39" customFormat="1" ht="15.75" thickBot="1" x14ac:dyDescent="0.3">
      <c r="A19" s="44" t="s">
        <v>28</v>
      </c>
      <c r="B19" s="91">
        <f>IF(ISNUMBER('Tabulka č. 1'!B19-'KN 2017 TV'!B19),ROUND('Tabulka č. 1'!B19-'KN 2017 TV'!B19,0),"")</f>
        <v>3480</v>
      </c>
      <c r="C19" s="91">
        <f>IF(ISNUMBER('Tabulka č. 1'!C19-'KN 2017 TV'!C19),ROUND('Tabulka č. 1'!C19-'KN 2017 TV'!C19,0),"")</f>
        <v>3727</v>
      </c>
      <c r="D19" s="91">
        <f>IF(ISNUMBER('Tabulka č. 1'!D19-'KN 2017 TV'!D19),ROUND('Tabulka č. 1'!D19-'KN 2017 TV'!D19,0),"")</f>
        <v>2916</v>
      </c>
      <c r="E19" s="91">
        <f>IF(ISNUMBER('Tabulka č. 1'!E19-'KN 2017 TV'!E19),ROUND('Tabulka č. 1'!E19-'KN 2017 TV'!E19,0),"")</f>
        <v>3327</v>
      </c>
      <c r="F19" s="91" t="str">
        <f>IF(ISNUMBER('Tabulka č. 1'!F19-'KN 2017 TV'!F19),ROUND('Tabulka č. 1'!F19-'KN 2017 TV'!F19,0),"")</f>
        <v/>
      </c>
      <c r="G19" s="91">
        <f>IF(ISNUMBER('Tabulka č. 1'!G19-'KN 2017 TV'!G19),ROUND('Tabulka č. 1'!G19-'KN 2017 TV'!G19,0),"")</f>
        <v>1900</v>
      </c>
      <c r="H19" s="91">
        <f>IF(ISNUMBER('Tabulka č. 1'!H19-'KN 2017 TV'!H19),ROUND('Tabulka č. 1'!H19-'KN 2017 TV'!H19,0),"")</f>
        <v>1820</v>
      </c>
      <c r="I19" s="91">
        <f>IF(ISNUMBER('Tabulka č. 1'!I19-'KN 2017 TV'!I19),ROUND('Tabulka č. 1'!I19-'KN 2017 TV'!I19,0),"")</f>
        <v>2751</v>
      </c>
      <c r="J19" s="91">
        <f>IF(ISNUMBER('Tabulka č. 1'!J19-'KN 2017 TV'!J19),ROUND('Tabulka č. 1'!J19-'KN 2017 TV'!J19,0),"")</f>
        <v>4261</v>
      </c>
      <c r="K19" s="91">
        <f>IF(ISNUMBER('Tabulka č. 1'!K19-'KN 2017 TV'!K19),ROUND('Tabulka č. 1'!K19-'KN 2017 TV'!K19,0),"")</f>
        <v>2784</v>
      </c>
      <c r="L19" s="92">
        <f>IF(ISNUMBER('Tabulka č. 1'!L19-'KN 2017 TV'!L19),ROUND('Tabulka č. 1'!L19-'KN 2017 TV'!L19,0),"")</f>
        <v>3385</v>
      </c>
      <c r="M19" s="91">
        <f>IF(ISNUMBER('Tabulka č. 1'!M19-'KN 2017 TV'!M19),ROUND('Tabulka č. 1'!M19-'KN 2017 TV'!M19,0),"")</f>
        <v>2810</v>
      </c>
      <c r="N19" s="91">
        <f>IF(ISNUMBER('Tabulka č. 1'!N19-'KN 2017 TV'!N19),ROUND('Tabulka č. 1'!N19-'KN 2017 TV'!N19,0),"")</f>
        <v>1043</v>
      </c>
      <c r="O19" s="93">
        <f>IF(ISNUMBER('Tabulka č. 1'!O19-'KN 2017 TV'!O19),ROUND('Tabulka č. 1'!O19-'KN 2017 TV'!O19,0),"")</f>
        <v>3000</v>
      </c>
      <c r="P19" s="50">
        <f t="shared" si="1"/>
        <v>2861.8461538461538</v>
      </c>
    </row>
    <row r="20" spans="1:16" s="41" customFormat="1" ht="19.5" thickBot="1" x14ac:dyDescent="0.35">
      <c r="A20" s="98" t="str">
        <f>'KN 2018'!A8</f>
        <v>36-67-E/01 Zednické práce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35</v>
      </c>
      <c r="B21" s="81">
        <f>IF(ISNUMBER('Tabulka č. 1'!B21-'KN 2017 TV'!B21),ROUND('Tabulka č. 1'!B21-'KN 2017 TV'!B21,0),"")</f>
        <v>2230</v>
      </c>
      <c r="C21" s="81">
        <f>IF(ISNUMBER('Tabulka č. 1'!C21-'KN 2017 TV'!C21),ROUND('Tabulka č. 1'!C21-'KN 2017 TV'!C21,0),"")</f>
        <v>1676</v>
      </c>
      <c r="D21" s="81">
        <f>IF(ISNUMBER('Tabulka č. 1'!D21-'KN 2017 TV'!D21),ROUND('Tabulka č. 1'!D21-'KN 2017 TV'!D21,0),"")</f>
        <v>1971</v>
      </c>
      <c r="E21" s="81">
        <f>IF(ISNUMBER('Tabulka č. 1'!E21-'KN 2017 TV'!E21),ROUND('Tabulka č. 1'!E21-'KN 2017 TV'!E21,0),"")</f>
        <v>2243</v>
      </c>
      <c r="F21" s="81">
        <f>IF(ISNUMBER('Tabulka č. 1'!F21-'KN 2017 TV'!F21),ROUND('Tabulka č. 1'!F21-'KN 2017 TV'!F21,0),"")</f>
        <v>9998</v>
      </c>
      <c r="G21" s="81">
        <f>IF(ISNUMBER('Tabulka č. 1'!G21-'KN 2017 TV'!G21),ROUND('Tabulka č. 1'!G21-'KN 2017 TV'!G21,0),"")</f>
        <v>2084</v>
      </c>
      <c r="H21" s="81">
        <f>IF(ISNUMBER('Tabulka č. 1'!H21-'KN 2017 TV'!H21),ROUND('Tabulka č. 1'!H21-'KN 2017 TV'!H21,0),"")</f>
        <v>597</v>
      </c>
      <c r="I21" s="81">
        <f>IF(ISNUMBER('Tabulka č. 1'!I21-'KN 2017 TV'!I21),ROUND('Tabulka č. 1'!I21-'KN 2017 TV'!I21,0),"")</f>
        <v>1312</v>
      </c>
      <c r="J21" s="81">
        <f>IF(ISNUMBER('Tabulka č. 1'!J21-'KN 2017 TV'!J21),ROUND('Tabulka č. 1'!J21-'KN 2017 TV'!J21,0),"")</f>
        <v>1096</v>
      </c>
      <c r="K21" s="81">
        <f>IF(ISNUMBER('Tabulka č. 1'!K21-'KN 2017 TV'!K21),ROUND('Tabulka č. 1'!K21-'KN 2017 TV'!K21,0),"")</f>
        <v>1633</v>
      </c>
      <c r="L21" s="81">
        <f>IF(ISNUMBER('Tabulka č. 1'!L21-'KN 2017 TV'!L21),ROUND('Tabulka č. 1'!L21-'KN 2017 TV'!L21,0),"")</f>
        <v>1856</v>
      </c>
      <c r="M21" s="81">
        <f>IF(ISNUMBER('Tabulka č. 1'!M21-'KN 2017 TV'!M21),ROUND('Tabulka č. 1'!M21-'KN 2017 TV'!M21,0),"")</f>
        <v>1916</v>
      </c>
      <c r="N21" s="81">
        <f>IF(ISNUMBER('Tabulka č. 1'!N21-'KN 2017 TV'!N21),ROUND('Tabulka č. 1'!N21-'KN 2017 TV'!N21,0),"")</f>
        <v>6044</v>
      </c>
      <c r="O21" s="82">
        <f>IF(ISNUMBER('Tabulka č. 1'!O21-'KN 2017 TV'!O21),ROUND('Tabulka č. 1'!O21-'KN 2017 TV'!O21,0),"")</f>
        <v>1789</v>
      </c>
      <c r="P21" s="46">
        <f>IF(ISNUMBER(AVERAGE(B21:O21)),AVERAGE(B21:O21),"")</f>
        <v>2603.2142857142858</v>
      </c>
    </row>
    <row r="22" spans="1:16" s="39" customFormat="1" x14ac:dyDescent="0.25">
      <c r="A22" s="42" t="s">
        <v>36</v>
      </c>
      <c r="B22" s="83">
        <f>IF(ISNUMBER('Tabulka č. 1'!B22-'KN 2017 TV'!B22),ROUND('Tabulka č. 1'!B22-'KN 2017 TV'!B22,0),"")</f>
        <v>0</v>
      </c>
      <c r="C22" s="83">
        <f>IF(ISNUMBER('Tabulka č. 1'!C22-'KN 2017 TV'!C22),ROUND('Tabulka č. 1'!C22-'KN 2017 TV'!C22,0),"")</f>
        <v>-6</v>
      </c>
      <c r="D22" s="83">
        <f>IF(ISNUMBER('Tabulka č. 1'!D22-'KN 2017 TV'!D22),ROUND('Tabulka č. 1'!D22-'KN 2017 TV'!D22,0),"")</f>
        <v>0</v>
      </c>
      <c r="E22" s="83">
        <f>IF(ISNUMBER('Tabulka č. 1'!E22-'KN 2017 TV'!E22),ROUND('Tabulka č. 1'!E22-'KN 2017 TV'!E22,0),"")</f>
        <v>0</v>
      </c>
      <c r="F22" s="83">
        <f>IF(ISNUMBER('Tabulka č. 1'!F22-'KN 2017 TV'!F22),ROUND('Tabulka č. 1'!F22-'KN 2017 TV'!F22,0),"")</f>
        <v>0</v>
      </c>
      <c r="G22" s="83">
        <f>IF(ISNUMBER('Tabulka č. 1'!G22-'KN 2017 TV'!G22),ROUND('Tabulka č. 1'!G22-'KN 2017 TV'!G22,0),"")</f>
        <v>-41</v>
      </c>
      <c r="H22" s="83">
        <f>IF(ISNUMBER('Tabulka č. 1'!H22-'KN 2017 TV'!H22),ROUND('Tabulka č. 1'!H22-'KN 2017 TV'!H22,0),"")</f>
        <v>0</v>
      </c>
      <c r="I22" s="83">
        <f>IF(ISNUMBER('Tabulka č. 1'!I22-'KN 2017 TV'!I22),ROUND('Tabulka č. 1'!I22-'KN 2017 TV'!I22,0),"")</f>
        <v>0</v>
      </c>
      <c r="J22" s="83">
        <f>IF(ISNUMBER('Tabulka č. 1'!J22-'KN 2017 TV'!J22),ROUND('Tabulka č. 1'!J22-'KN 2017 TV'!J22,0),"")</f>
        <v>-9</v>
      </c>
      <c r="K22" s="83">
        <f>IF(ISNUMBER('Tabulka č. 1'!K22-'KN 2017 TV'!K22),ROUND('Tabulka č. 1'!K22-'KN 2017 TV'!K22,0),"")</f>
        <v>-5</v>
      </c>
      <c r="L22" s="83">
        <f>IF(ISNUMBER('Tabulka č. 1'!L22-'KN 2017 TV'!L22),ROUND('Tabulka č. 1'!L22-'KN 2017 TV'!L22,0),"")</f>
        <v>0</v>
      </c>
      <c r="M22" s="83">
        <f>IF(ISNUMBER('Tabulka č. 1'!M22-'KN 2017 TV'!M22),ROUND('Tabulka č. 1'!M22-'KN 2017 TV'!M22,0),"")</f>
        <v>-2</v>
      </c>
      <c r="N22" s="83">
        <f>IF(ISNUMBER('Tabulka č. 1'!N22-'KN 2017 TV'!N22),ROUND('Tabulka č. 1'!N22-'KN 2017 TV'!N22,0),"")</f>
        <v>0</v>
      </c>
      <c r="O22" s="84">
        <f>IF(ISNUMBER('Tabulka č. 1'!O22-'KN 2017 TV'!O22),ROUND('Tabulka č. 1'!O22-'KN 2017 TV'!O22,0),"")</f>
        <v>-15</v>
      </c>
      <c r="P22" s="47">
        <f t="shared" ref="P22:P26" si="2">IF(ISNUMBER(AVERAGE(B22:O22)),AVERAGE(B22:O22),"")</f>
        <v>-5.5714285714285712</v>
      </c>
    </row>
    <row r="23" spans="1:16" x14ac:dyDescent="0.25">
      <c r="A23" s="43" t="s">
        <v>25</v>
      </c>
      <c r="B23" s="85">
        <f>IF(ISNUMBER('Tabulka č. 1'!B23-'KN 2017 TV'!B23),ROUND('Tabulka č. 1'!B23-'KN 2017 TV'!B23,2),"")</f>
        <v>0</v>
      </c>
      <c r="C23" s="85">
        <f>IF(ISNUMBER('Tabulka č. 1'!C23-'KN 2017 TV'!C23),ROUND('Tabulka č. 1'!C23-'KN 2017 TV'!C23,2),"")</f>
        <v>1.44</v>
      </c>
      <c r="D23" s="85">
        <f>IF(ISNUMBER('Tabulka č. 1'!D23-'KN 2017 TV'!D23),ROUND('Tabulka č. 1'!D23-'KN 2017 TV'!D23,2),"")</f>
        <v>0</v>
      </c>
      <c r="E23" s="85">
        <f>IF(ISNUMBER('Tabulka č. 1'!E23-'KN 2017 TV'!E23),ROUND('Tabulka č. 1'!E23-'KN 2017 TV'!E23,2),"")</f>
        <v>0</v>
      </c>
      <c r="F23" s="85">
        <f>IF(ISNUMBER('Tabulka č. 1'!F23-'KN 2017 TV'!F23),ROUND('Tabulka č. 1'!F23-'KN 2017 TV'!F23,2),"")</f>
        <v>0</v>
      </c>
      <c r="G23" s="86">
        <f>IF(ISNUMBER('Tabulka č. 1'!G23-'KN 2017 TV'!G23),ROUND('Tabulka č. 1'!G23-'KN 2017 TV'!G23,2),"")</f>
        <v>-3.39</v>
      </c>
      <c r="H23" s="85">
        <f>IF(ISNUMBER('Tabulka č. 1'!H23-'KN 2017 TV'!H23),ROUND('Tabulka č. 1'!H23-'KN 2017 TV'!H23,2),"")</f>
        <v>1.69</v>
      </c>
      <c r="I23" s="85">
        <f>IF(ISNUMBER('Tabulka č. 1'!I23-'KN 2017 TV'!I23),ROUND('Tabulka č. 1'!I23-'KN 2017 TV'!I23,2),"")</f>
        <v>0</v>
      </c>
      <c r="J23" s="85">
        <f>IF(ISNUMBER('Tabulka č. 1'!J23-'KN 2017 TV'!J23),ROUND('Tabulka č. 1'!J23-'KN 2017 TV'!J23,2),"")</f>
        <v>0</v>
      </c>
      <c r="K23" s="85">
        <f>IF(ISNUMBER('Tabulka č. 1'!K23-'KN 2017 TV'!K23),ROUND('Tabulka č. 1'!K23-'KN 2017 TV'!K23,2),"")</f>
        <v>0</v>
      </c>
      <c r="L23" s="85">
        <f>IF(ISNUMBER('Tabulka č. 1'!L23-'KN 2017 TV'!L23),ROUND('Tabulka č. 1'!L23-'KN 2017 TV'!L23,2),"")</f>
        <v>0</v>
      </c>
      <c r="M23" s="85">
        <f>IF(ISNUMBER('Tabulka č. 1'!M23-'KN 2017 TV'!M23),ROUND('Tabulka č. 1'!M23-'KN 2017 TV'!M23,2),"")</f>
        <v>0</v>
      </c>
      <c r="N23" s="85">
        <f>IF(ISNUMBER('Tabulka č. 1'!N23-'KN 2017 TV'!N23),ROUND('Tabulka č. 1'!N23-'KN 2017 TV'!N23,2),"")</f>
        <v>-8</v>
      </c>
      <c r="O23" s="87">
        <f>IF(ISNUMBER('Tabulka č. 1'!O23-'KN 2017 TV'!O23),ROUND('Tabulka č. 1'!O23-'KN 2017 TV'!O23,2),"")</f>
        <v>0</v>
      </c>
      <c r="P23" s="48">
        <f t="shared" si="2"/>
        <v>-0.59</v>
      </c>
    </row>
    <row r="24" spans="1:16" s="39" customFormat="1" x14ac:dyDescent="0.25">
      <c r="A24" s="42" t="s">
        <v>26</v>
      </c>
      <c r="B24" s="88">
        <f>IF(ISNUMBER('Tabulka č. 1'!B24-'KN 2017 TV'!B24),ROUND('Tabulka č. 1'!B24-'KN 2017 TV'!B24,0),"")</f>
        <v>3530</v>
      </c>
      <c r="C24" s="88">
        <f>IF(ISNUMBER('Tabulka č. 1'!C24-'KN 2017 TV'!C24),ROUND('Tabulka č. 1'!C24-'KN 2017 TV'!C24,0),"")</f>
        <v>5046</v>
      </c>
      <c r="D24" s="88">
        <f>IF(ISNUMBER('Tabulka č. 1'!D24-'KN 2017 TV'!D24),ROUND('Tabulka č. 1'!D24-'KN 2017 TV'!D24,0),"")</f>
        <v>3939</v>
      </c>
      <c r="E24" s="88">
        <f>IF(ISNUMBER('Tabulka č. 1'!E24-'KN 2017 TV'!E24),ROUND('Tabulka č. 1'!E24-'KN 2017 TV'!E24,0),"")</f>
        <v>3268</v>
      </c>
      <c r="F24" s="88">
        <f>IF(ISNUMBER('Tabulka č. 1'!F24-'KN 2017 TV'!F24),ROUND('Tabulka č. 1'!F24-'KN 2017 TV'!F24,0),"")</f>
        <v>3000</v>
      </c>
      <c r="G24" s="88">
        <f>IF(ISNUMBER('Tabulka č. 1'!G24-'KN 2017 TV'!G24),ROUND('Tabulka č. 1'!G24-'KN 2017 TV'!G24,0),"")</f>
        <v>2597</v>
      </c>
      <c r="H24" s="88">
        <f>IF(ISNUMBER('Tabulka č. 1'!H24-'KN 2017 TV'!H24),ROUND('Tabulka č. 1'!H24-'KN 2017 TV'!H24,0),"")</f>
        <v>2840</v>
      </c>
      <c r="I24" s="88">
        <f>IF(ISNUMBER('Tabulka č. 1'!I24-'KN 2017 TV'!I24),ROUND('Tabulka č. 1'!I24-'KN 2017 TV'!I24,0),"")</f>
        <v>3581</v>
      </c>
      <c r="J24" s="88">
        <f>IF(ISNUMBER('Tabulka č. 1'!J24-'KN 2017 TV'!J24),ROUND('Tabulka č. 1'!J24-'KN 2017 TV'!J24,0),"")</f>
        <v>1712</v>
      </c>
      <c r="K24" s="88">
        <f>IF(ISNUMBER('Tabulka č. 1'!K24-'KN 2017 TV'!K24),ROUND('Tabulka č. 1'!K24-'KN 2017 TV'!K24,0),"")</f>
        <v>3840</v>
      </c>
      <c r="L24" s="89">
        <f>IF(ISNUMBER('Tabulka č. 1'!L24-'KN 2017 TV'!L24),ROUND('Tabulka č. 1'!L24-'KN 2017 TV'!L24,0),"")</f>
        <v>4207</v>
      </c>
      <c r="M24" s="88">
        <f>IF(ISNUMBER('Tabulka č. 1'!M24-'KN 2017 TV'!M24),ROUND('Tabulka č. 1'!M24-'KN 2017 TV'!M24,0),"")</f>
        <v>3833</v>
      </c>
      <c r="N24" s="88">
        <f>IF(ISNUMBER('Tabulka č. 1'!N24-'KN 2017 TV'!N24),ROUND('Tabulka č. 1'!N24-'KN 2017 TV'!N24,0),"")</f>
        <v>3601</v>
      </c>
      <c r="O24" s="90">
        <f>IF(ISNUMBER('Tabulka č. 1'!O24-'KN 2017 TV'!O24),ROUND('Tabulka č. 1'!O24-'KN 2017 TV'!O24,0),"")</f>
        <v>3370</v>
      </c>
      <c r="P24" s="49">
        <f t="shared" si="2"/>
        <v>3454.5714285714284</v>
      </c>
    </row>
    <row r="25" spans="1:16" x14ac:dyDescent="0.25">
      <c r="A25" s="43" t="s">
        <v>27</v>
      </c>
      <c r="B25" s="85">
        <f>IF(ISNUMBER('Tabulka č. 1'!B25-'KN 2017 TV'!B25),ROUND('Tabulka č. 1'!B25-'KN 2017 TV'!B25,2),"")</f>
        <v>0</v>
      </c>
      <c r="C25" s="85">
        <f>IF(ISNUMBER('Tabulka č. 1'!C25-'KN 2017 TV'!C25),ROUND('Tabulka č. 1'!C25-'KN 2017 TV'!C25,2),"")</f>
        <v>-0.93</v>
      </c>
      <c r="D25" s="85">
        <f>IF(ISNUMBER('Tabulka č. 1'!D25-'KN 2017 TV'!D25),ROUND('Tabulka č. 1'!D25-'KN 2017 TV'!D25,2),"")</f>
        <v>0</v>
      </c>
      <c r="E25" s="85">
        <f>IF(ISNUMBER('Tabulka č. 1'!E25-'KN 2017 TV'!E25),ROUND('Tabulka č. 1'!E25-'KN 2017 TV'!E25,2),"")</f>
        <v>0</v>
      </c>
      <c r="F25" s="85">
        <f>IF(ISNUMBER('Tabulka č. 1'!F25-'KN 2017 TV'!F25),ROUND('Tabulka č. 1'!F25-'KN 2017 TV'!F25,2),"")</f>
        <v>-22.76</v>
      </c>
      <c r="G25" s="86">
        <f>IF(ISNUMBER('Tabulka č. 1'!G25-'KN 2017 TV'!G25),ROUND('Tabulka č. 1'!G25-'KN 2017 TV'!G25,2),"")</f>
        <v>0</v>
      </c>
      <c r="H25" s="85">
        <f>IF(ISNUMBER('Tabulka č. 1'!H25-'KN 2017 TV'!H25),ROUND('Tabulka č. 1'!H25-'KN 2017 TV'!H25,2),"")</f>
        <v>0</v>
      </c>
      <c r="I25" s="85">
        <f>IF(ISNUMBER('Tabulka č. 1'!I25-'KN 2017 TV'!I25),ROUND('Tabulka č. 1'!I25-'KN 2017 TV'!I25,2),"")</f>
        <v>0</v>
      </c>
      <c r="J25" s="85">
        <f>IF(ISNUMBER('Tabulka č. 1'!J25-'KN 2017 TV'!J25),ROUND('Tabulka č. 1'!J25-'KN 2017 TV'!J25,2),"")</f>
        <v>0</v>
      </c>
      <c r="K25" s="85">
        <f>IF(ISNUMBER('Tabulka č. 1'!K25-'KN 2017 TV'!K25),ROUND('Tabulka č. 1'!K25-'KN 2017 TV'!K25,2),"")</f>
        <v>0</v>
      </c>
      <c r="L25" s="85">
        <f>IF(ISNUMBER('Tabulka č. 1'!L25-'KN 2017 TV'!L25),ROUND('Tabulka č. 1'!L25-'KN 2017 TV'!L25,2),"")</f>
        <v>0</v>
      </c>
      <c r="M25" s="85">
        <f>IF(ISNUMBER('Tabulka č. 1'!M25-'KN 2017 TV'!M25),ROUND('Tabulka č. 1'!M25-'KN 2017 TV'!M25,2),"")</f>
        <v>0</v>
      </c>
      <c r="N25" s="85">
        <f>IF(ISNUMBER('Tabulka č. 1'!N25-'KN 2017 TV'!N25),ROUND('Tabulka č. 1'!N25-'KN 2017 TV'!N25,2),"")</f>
        <v>0</v>
      </c>
      <c r="O25" s="87">
        <f>IF(ISNUMBER('Tabulka č. 1'!O25-'KN 2017 TV'!O25),ROUND('Tabulka č. 1'!O25-'KN 2017 TV'!O25,2),"")</f>
        <v>0</v>
      </c>
      <c r="P25" s="48">
        <f t="shared" si="2"/>
        <v>-1.6921428571428572</v>
      </c>
    </row>
    <row r="26" spans="1:16" s="39" customFormat="1" ht="15.75" thickBot="1" x14ac:dyDescent="0.3">
      <c r="A26" s="44" t="s">
        <v>28</v>
      </c>
      <c r="B26" s="91">
        <f>IF(ISNUMBER('Tabulka č. 1'!B26-'KN 2017 TV'!B26),ROUND('Tabulka č. 1'!B26-'KN 2017 TV'!B26,0),"")</f>
        <v>3480</v>
      </c>
      <c r="C26" s="91">
        <f>IF(ISNUMBER('Tabulka č. 1'!C26-'KN 2017 TV'!C26),ROUND('Tabulka č. 1'!C26-'KN 2017 TV'!C26,0),"")</f>
        <v>3727</v>
      </c>
      <c r="D26" s="91">
        <f>IF(ISNUMBER('Tabulka č. 1'!D26-'KN 2017 TV'!D26),ROUND('Tabulka č. 1'!D26-'KN 2017 TV'!D26,0),"")</f>
        <v>2916</v>
      </c>
      <c r="E26" s="91">
        <f>IF(ISNUMBER('Tabulka č. 1'!E26-'KN 2017 TV'!E26),ROUND('Tabulka č. 1'!E26-'KN 2017 TV'!E26,0),"")</f>
        <v>3327</v>
      </c>
      <c r="F26" s="91">
        <f>IF(ISNUMBER('Tabulka č. 1'!F26-'KN 2017 TV'!F26),ROUND('Tabulka č. 1'!F26-'KN 2017 TV'!F26,0),"")</f>
        <v>2700</v>
      </c>
      <c r="G26" s="91">
        <f>IF(ISNUMBER('Tabulka č. 1'!G26-'KN 2017 TV'!G26),ROUND('Tabulka č. 1'!G26-'KN 2017 TV'!G26,0),"")</f>
        <v>1900</v>
      </c>
      <c r="H26" s="91">
        <f>IF(ISNUMBER('Tabulka č. 1'!H26-'KN 2017 TV'!H26),ROUND('Tabulka č. 1'!H26-'KN 2017 TV'!H26,0),"")</f>
        <v>1820</v>
      </c>
      <c r="I26" s="91">
        <f>IF(ISNUMBER('Tabulka č. 1'!I26-'KN 2017 TV'!I26),ROUND('Tabulka č. 1'!I26-'KN 2017 TV'!I26,0),"")</f>
        <v>2751</v>
      </c>
      <c r="J26" s="91">
        <f>IF(ISNUMBER('Tabulka č. 1'!J26-'KN 2017 TV'!J26),ROUND('Tabulka č. 1'!J26-'KN 2017 TV'!J26,0),"")</f>
        <v>4261</v>
      </c>
      <c r="K26" s="91">
        <f>IF(ISNUMBER('Tabulka č. 1'!K26-'KN 2017 TV'!K26),ROUND('Tabulka č. 1'!K26-'KN 2017 TV'!K26,0),"")</f>
        <v>2784</v>
      </c>
      <c r="L26" s="92">
        <f>IF(ISNUMBER('Tabulka č. 1'!L26-'KN 2017 TV'!L26),ROUND('Tabulka č. 1'!L26-'KN 2017 TV'!L26,0),"")</f>
        <v>3385</v>
      </c>
      <c r="M26" s="91">
        <f>IF(ISNUMBER('Tabulka č. 1'!M26-'KN 2017 TV'!M26),ROUND('Tabulka č. 1'!M26-'KN 2017 TV'!M26,0),"")</f>
        <v>2810</v>
      </c>
      <c r="N26" s="91">
        <f>IF(ISNUMBER('Tabulka č. 1'!N26-'KN 2017 TV'!N26),ROUND('Tabulka č. 1'!N26-'KN 2017 TV'!N26,0),"")</f>
        <v>1043</v>
      </c>
      <c r="O26" s="93">
        <f>IF(ISNUMBER('Tabulka č. 1'!O26-'KN 2017 TV'!O26),ROUND('Tabulka č. 1'!O26-'KN 2017 TV'!O26,0),"")</f>
        <v>3000</v>
      </c>
      <c r="P26" s="50">
        <f t="shared" si="2"/>
        <v>2850.2857142857142</v>
      </c>
    </row>
    <row r="27" spans="1:16" s="41" customFormat="1" ht="19.5" thickBot="1" x14ac:dyDescent="0.35">
      <c r="A27" s="98" t="str">
        <f>'KN 2018'!A9</f>
        <v>29-51-E/01 Potravinářská výroba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35</v>
      </c>
      <c r="B28" s="81">
        <f>IF(ISNUMBER('Tabulka č. 1'!B28-'KN 2017 TV'!B28),ROUND('Tabulka č. 1'!B28-'KN 2017 TV'!B28,0),"")</f>
        <v>2310</v>
      </c>
      <c r="C28" s="81">
        <f>IF(ISNUMBER('Tabulka č. 1'!C28-'KN 2017 TV'!C28),ROUND('Tabulka č. 1'!C28-'KN 2017 TV'!C28,0),"")</f>
        <v>1736</v>
      </c>
      <c r="D28" s="81">
        <f>IF(ISNUMBER('Tabulka č. 1'!D28-'KN 2017 TV'!D28),ROUND('Tabulka č. 1'!D28-'KN 2017 TV'!D28,0),"")</f>
        <v>1971</v>
      </c>
      <c r="E28" s="81">
        <f>IF(ISNUMBER('Tabulka č. 1'!E28-'KN 2017 TV'!E28),ROUND('Tabulka č. 1'!E28-'KN 2017 TV'!E28,0),"")</f>
        <v>6455</v>
      </c>
      <c r="F28" s="81">
        <f>IF(ISNUMBER('Tabulka č. 1'!F28-'KN 2017 TV'!F28),ROUND('Tabulka č. 1'!F28-'KN 2017 TV'!F28,0),"")</f>
        <v>1137</v>
      </c>
      <c r="G28" s="81">
        <f>IF(ISNUMBER('Tabulka č. 1'!G28-'KN 2017 TV'!G28),ROUND('Tabulka č. 1'!G28-'KN 2017 TV'!G28,0),"")</f>
        <v>1907</v>
      </c>
      <c r="H28" s="81">
        <f>IF(ISNUMBER('Tabulka č. 1'!H28-'KN 2017 TV'!H28),ROUND('Tabulka č. 1'!H28-'KN 2017 TV'!H28,0),"")</f>
        <v>4049</v>
      </c>
      <c r="I28" s="81">
        <f>IF(ISNUMBER('Tabulka č. 1'!I28-'KN 2017 TV'!I28),ROUND('Tabulka č. 1'!I28-'KN 2017 TV'!I28,0),"")</f>
        <v>1246</v>
      </c>
      <c r="J28" s="81">
        <f>IF(ISNUMBER('Tabulka č. 1'!J28-'KN 2017 TV'!J28),ROUND('Tabulka č. 1'!J28-'KN 2017 TV'!J28,0),"")</f>
        <v>1096</v>
      </c>
      <c r="K28" s="81">
        <f>IF(ISNUMBER('Tabulka č. 1'!K28-'KN 2017 TV'!K28),ROUND('Tabulka č. 1'!K28-'KN 2017 TV'!K28,0),"")</f>
        <v>1649</v>
      </c>
      <c r="L28" s="81">
        <f>IF(ISNUMBER('Tabulka č. 1'!L28-'KN 2017 TV'!L28),ROUND('Tabulka č. 1'!L28-'KN 2017 TV'!L28,0),"")</f>
        <v>1730</v>
      </c>
      <c r="M28" s="81">
        <f>IF(ISNUMBER('Tabulka č. 1'!M28-'KN 2017 TV'!M28),ROUND('Tabulka č. 1'!M28-'KN 2017 TV'!M28,0),"")</f>
        <v>1867</v>
      </c>
      <c r="N28" s="81">
        <f>IF(ISNUMBER('Tabulka č. 1'!N28-'KN 2017 TV'!N28),ROUND('Tabulka č. 1'!N28-'KN 2017 TV'!N28,0),"")</f>
        <v>-3062</v>
      </c>
      <c r="O28" s="82">
        <f>IF(ISNUMBER('Tabulka č. 1'!O28-'KN 2017 TV'!O28),ROUND('Tabulka č. 1'!O28-'KN 2017 TV'!O28,0),"")</f>
        <v>1686</v>
      </c>
      <c r="P28" s="46">
        <f>IF(ISNUMBER(AVERAGE(B28:O28)),AVERAGE(B28:O28),"")</f>
        <v>1841.2142857142858</v>
      </c>
    </row>
    <row r="29" spans="1:16" s="39" customFormat="1" x14ac:dyDescent="0.25">
      <c r="A29" s="42" t="s">
        <v>36</v>
      </c>
      <c r="B29" s="83">
        <f>IF(ISNUMBER('Tabulka č. 1'!B29-'KN 2017 TV'!B29),ROUND('Tabulka č. 1'!B29-'KN 2017 TV'!B29,0),"")</f>
        <v>0</v>
      </c>
      <c r="C29" s="83">
        <f>IF(ISNUMBER('Tabulka č. 1'!C29-'KN 2017 TV'!C29),ROUND('Tabulka č. 1'!C29-'KN 2017 TV'!C29,0),"")</f>
        <v>-6</v>
      </c>
      <c r="D29" s="83">
        <f>IF(ISNUMBER('Tabulka č. 1'!D29-'KN 2017 TV'!D29),ROUND('Tabulka č. 1'!D29-'KN 2017 TV'!D29,0),"")</f>
        <v>0</v>
      </c>
      <c r="E29" s="83">
        <f>IF(ISNUMBER('Tabulka č. 1'!E29-'KN 2017 TV'!E29),ROUND('Tabulka č. 1'!E29-'KN 2017 TV'!E29,0),"")</f>
        <v>0</v>
      </c>
      <c r="F29" s="83">
        <f>IF(ISNUMBER('Tabulka č. 1'!F29-'KN 2017 TV'!F29),ROUND('Tabulka č. 1'!F29-'KN 2017 TV'!F29,0),"")</f>
        <v>0</v>
      </c>
      <c r="G29" s="83">
        <f>IF(ISNUMBER('Tabulka č. 1'!G29-'KN 2017 TV'!G29),ROUND('Tabulka č. 1'!G29-'KN 2017 TV'!G29,0),"")</f>
        <v>-42</v>
      </c>
      <c r="H29" s="83">
        <f>IF(ISNUMBER('Tabulka č. 1'!H29-'KN 2017 TV'!H29),ROUND('Tabulka č. 1'!H29-'KN 2017 TV'!H29,0),"")</f>
        <v>0</v>
      </c>
      <c r="I29" s="83">
        <f>IF(ISNUMBER('Tabulka č. 1'!I29-'KN 2017 TV'!I29),ROUND('Tabulka č. 1'!I29-'KN 2017 TV'!I29,0),"")</f>
        <v>0</v>
      </c>
      <c r="J29" s="83">
        <f>IF(ISNUMBER('Tabulka č. 1'!J29-'KN 2017 TV'!J29),ROUND('Tabulka č. 1'!J29-'KN 2017 TV'!J29,0),"")</f>
        <v>-9</v>
      </c>
      <c r="K29" s="83">
        <f>IF(ISNUMBER('Tabulka č. 1'!K29-'KN 2017 TV'!K29),ROUND('Tabulka č. 1'!K29-'KN 2017 TV'!K29,0),"")</f>
        <v>-4</v>
      </c>
      <c r="L29" s="83">
        <f>IF(ISNUMBER('Tabulka č. 1'!L29-'KN 2017 TV'!L29),ROUND('Tabulka č. 1'!L29-'KN 2017 TV'!L29,0),"")</f>
        <v>0</v>
      </c>
      <c r="M29" s="83">
        <f>IF(ISNUMBER('Tabulka č. 1'!M29-'KN 2017 TV'!M29),ROUND('Tabulka č. 1'!M29-'KN 2017 TV'!M29,0),"")</f>
        <v>-2</v>
      </c>
      <c r="N29" s="83">
        <f>IF(ISNUMBER('Tabulka č. 1'!N29-'KN 2017 TV'!N29),ROUND('Tabulka č. 1'!N29-'KN 2017 TV'!N29,0),"")</f>
        <v>0</v>
      </c>
      <c r="O29" s="84">
        <f>IF(ISNUMBER('Tabulka č. 1'!O29-'KN 2017 TV'!O29),ROUND('Tabulka č. 1'!O29-'KN 2017 TV'!O29,0),"")</f>
        <v>-15</v>
      </c>
      <c r="P29" s="47">
        <f t="shared" ref="P29:P33" si="3">IF(ISNUMBER(AVERAGE(B29:O29)),AVERAGE(B29:O29),"")</f>
        <v>-5.5714285714285712</v>
      </c>
    </row>
    <row r="30" spans="1:16" x14ac:dyDescent="0.25">
      <c r="A30" s="43" t="s">
        <v>25</v>
      </c>
      <c r="B30" s="85">
        <f>IF(ISNUMBER('Tabulka č. 1'!B30-'KN 2017 TV'!B30),ROUND('Tabulka č. 1'!B30-'KN 2017 TV'!B30,2),"")</f>
        <v>0</v>
      </c>
      <c r="C30" s="85">
        <f>IF(ISNUMBER('Tabulka č. 1'!C30-'KN 2017 TV'!C30),ROUND('Tabulka č. 1'!C30-'KN 2017 TV'!C30,2),"")</f>
        <v>1.37</v>
      </c>
      <c r="D30" s="85">
        <f>IF(ISNUMBER('Tabulka č. 1'!D30-'KN 2017 TV'!D30),ROUND('Tabulka č. 1'!D30-'KN 2017 TV'!D30,2),"")</f>
        <v>0</v>
      </c>
      <c r="E30" s="85">
        <f>IF(ISNUMBER('Tabulka č. 1'!E30-'KN 2017 TV'!E30),ROUND('Tabulka č. 1'!E30-'KN 2017 TV'!E30,2),"")</f>
        <v>-7.56</v>
      </c>
      <c r="F30" s="85">
        <f>IF(ISNUMBER('Tabulka č. 1'!F30-'KN 2017 TV'!F30),ROUND('Tabulka č. 1'!F30-'KN 2017 TV'!F30,2),"")</f>
        <v>1.33</v>
      </c>
      <c r="G30" s="86">
        <f>IF(ISNUMBER('Tabulka č. 1'!G30-'KN 2017 TV'!G30),ROUND('Tabulka č. 1'!G30-'KN 2017 TV'!G30,2),"")</f>
        <v>-3.74</v>
      </c>
      <c r="H30" s="85">
        <f>IF(ISNUMBER('Tabulka č. 1'!H30-'KN 2017 TV'!H30),ROUND('Tabulka č. 1'!H30-'KN 2017 TV'!H30,2),"")</f>
        <v>-0.7</v>
      </c>
      <c r="I30" s="85">
        <f>IF(ISNUMBER('Tabulka č. 1'!I30-'KN 2017 TV'!I30),ROUND('Tabulka č. 1'!I30-'KN 2017 TV'!I30,2),"")</f>
        <v>0</v>
      </c>
      <c r="J30" s="85">
        <f>IF(ISNUMBER('Tabulka č. 1'!J30-'KN 2017 TV'!J30),ROUND('Tabulka č. 1'!J30-'KN 2017 TV'!J30,2),"")</f>
        <v>0</v>
      </c>
      <c r="K30" s="85">
        <f>IF(ISNUMBER('Tabulka č. 1'!K30-'KN 2017 TV'!K30),ROUND('Tabulka č. 1'!K30-'KN 2017 TV'!K30,2),"")</f>
        <v>0</v>
      </c>
      <c r="L30" s="85">
        <f>IF(ISNUMBER('Tabulka č. 1'!L30-'KN 2017 TV'!L30),ROUND('Tabulka č. 1'!L30-'KN 2017 TV'!L30,2),"")</f>
        <v>0</v>
      </c>
      <c r="M30" s="85">
        <f>IF(ISNUMBER('Tabulka č. 1'!M30-'KN 2017 TV'!M30),ROUND('Tabulka č. 1'!M30-'KN 2017 TV'!M30,2),"")</f>
        <v>0</v>
      </c>
      <c r="N30" s="85">
        <f>IF(ISNUMBER('Tabulka č. 1'!N30-'KN 2017 TV'!N30),ROUND('Tabulka č. 1'!N30-'KN 2017 TV'!N30,2),"")</f>
        <v>8</v>
      </c>
      <c r="O30" s="87">
        <f>IF(ISNUMBER('Tabulka č. 1'!O30-'KN 2017 TV'!O30),ROUND('Tabulka č. 1'!O30-'KN 2017 TV'!O30,2),"")</f>
        <v>0</v>
      </c>
      <c r="P30" s="48">
        <f t="shared" si="3"/>
        <v>-9.2857142857142777E-2</v>
      </c>
    </row>
    <row r="31" spans="1:16" s="39" customFormat="1" x14ac:dyDescent="0.25">
      <c r="A31" s="42" t="s">
        <v>26</v>
      </c>
      <c r="B31" s="88">
        <f>IF(ISNUMBER('Tabulka č. 1'!B31-'KN 2017 TV'!B31),ROUND('Tabulka č. 1'!B31-'KN 2017 TV'!B31,0),"")</f>
        <v>3530</v>
      </c>
      <c r="C31" s="88">
        <f>IF(ISNUMBER('Tabulka č. 1'!C31-'KN 2017 TV'!C31),ROUND('Tabulka č. 1'!C31-'KN 2017 TV'!C31,0),"")</f>
        <v>5046</v>
      </c>
      <c r="D31" s="88">
        <f>IF(ISNUMBER('Tabulka č. 1'!D31-'KN 2017 TV'!D31),ROUND('Tabulka č. 1'!D31-'KN 2017 TV'!D31,0),"")</f>
        <v>3939</v>
      </c>
      <c r="E31" s="88">
        <f>IF(ISNUMBER('Tabulka č. 1'!E31-'KN 2017 TV'!E31),ROUND('Tabulka č. 1'!E31-'KN 2017 TV'!E31,0),"")</f>
        <v>3268</v>
      </c>
      <c r="F31" s="88">
        <f>IF(ISNUMBER('Tabulka č. 1'!F31-'KN 2017 TV'!F31),ROUND('Tabulka č. 1'!F31-'KN 2017 TV'!F31,0),"")</f>
        <v>3000</v>
      </c>
      <c r="G31" s="88">
        <f>IF(ISNUMBER('Tabulka č. 1'!G31-'KN 2017 TV'!G31),ROUND('Tabulka č. 1'!G31-'KN 2017 TV'!G31,0),"")</f>
        <v>2597</v>
      </c>
      <c r="H31" s="88">
        <f>IF(ISNUMBER('Tabulka č. 1'!H31-'KN 2017 TV'!H31),ROUND('Tabulka č. 1'!H31-'KN 2017 TV'!H31,0),"")</f>
        <v>2840</v>
      </c>
      <c r="I31" s="88">
        <f>IF(ISNUMBER('Tabulka č. 1'!I31-'KN 2017 TV'!I31),ROUND('Tabulka č. 1'!I31-'KN 2017 TV'!I31,0),"")</f>
        <v>3581</v>
      </c>
      <c r="J31" s="88">
        <f>IF(ISNUMBER('Tabulka č. 1'!J31-'KN 2017 TV'!J31),ROUND('Tabulka č. 1'!J31-'KN 2017 TV'!J31,0),"")</f>
        <v>1712</v>
      </c>
      <c r="K31" s="88">
        <f>IF(ISNUMBER('Tabulka č. 1'!K31-'KN 2017 TV'!K31),ROUND('Tabulka č. 1'!K31-'KN 2017 TV'!K31,0),"")</f>
        <v>3840</v>
      </c>
      <c r="L31" s="89">
        <f>IF(ISNUMBER('Tabulka č. 1'!L31-'KN 2017 TV'!L31),ROUND('Tabulka č. 1'!L31-'KN 2017 TV'!L31,0),"")</f>
        <v>4207</v>
      </c>
      <c r="M31" s="88">
        <f>IF(ISNUMBER('Tabulka č. 1'!M31-'KN 2017 TV'!M31),ROUND('Tabulka č. 1'!M31-'KN 2017 TV'!M31,0),"")</f>
        <v>3833</v>
      </c>
      <c r="N31" s="88">
        <f>IF(ISNUMBER('Tabulka č. 1'!N31-'KN 2017 TV'!N31),ROUND('Tabulka č. 1'!N31-'KN 2017 TV'!N31,0),"")</f>
        <v>3601</v>
      </c>
      <c r="O31" s="90">
        <f>IF(ISNUMBER('Tabulka č. 1'!O31-'KN 2017 TV'!O31),ROUND('Tabulka č. 1'!O31-'KN 2017 TV'!O31,0),"")</f>
        <v>3370</v>
      </c>
      <c r="P31" s="49">
        <f t="shared" si="3"/>
        <v>3454.5714285714284</v>
      </c>
    </row>
    <row r="32" spans="1:16" x14ac:dyDescent="0.25">
      <c r="A32" s="43" t="s">
        <v>27</v>
      </c>
      <c r="B32" s="85">
        <f>IF(ISNUMBER('Tabulka č. 1'!B32-'KN 2017 TV'!B32),ROUND('Tabulka č. 1'!B32-'KN 2017 TV'!B32,2),"")</f>
        <v>0</v>
      </c>
      <c r="C32" s="85">
        <f>IF(ISNUMBER('Tabulka č. 1'!C32-'KN 2017 TV'!C32),ROUND('Tabulka č. 1'!C32-'KN 2017 TV'!C32,2),"")</f>
        <v>-0.93</v>
      </c>
      <c r="D32" s="85">
        <f>IF(ISNUMBER('Tabulka č. 1'!D32-'KN 2017 TV'!D32),ROUND('Tabulka č. 1'!D32-'KN 2017 TV'!D32,2),"")</f>
        <v>0</v>
      </c>
      <c r="E32" s="85">
        <f>IF(ISNUMBER('Tabulka č. 1'!E32-'KN 2017 TV'!E32),ROUND('Tabulka č. 1'!E32-'KN 2017 TV'!E32,2),"")</f>
        <v>0</v>
      </c>
      <c r="F32" s="85">
        <f>IF(ISNUMBER('Tabulka č. 1'!F32-'KN 2017 TV'!F32),ROUND('Tabulka č. 1'!F32-'KN 2017 TV'!F32,2),"")</f>
        <v>0.24</v>
      </c>
      <c r="G32" s="86">
        <f>IF(ISNUMBER('Tabulka č. 1'!G32-'KN 2017 TV'!G32),ROUND('Tabulka č. 1'!G32-'KN 2017 TV'!G32,2),"")</f>
        <v>0</v>
      </c>
      <c r="H32" s="85">
        <f>IF(ISNUMBER('Tabulka č. 1'!H32-'KN 2017 TV'!H32),ROUND('Tabulka č. 1'!H32-'KN 2017 TV'!H32,2),"")</f>
        <v>0</v>
      </c>
      <c r="I32" s="85">
        <f>IF(ISNUMBER('Tabulka č. 1'!I32-'KN 2017 TV'!I32),ROUND('Tabulka č. 1'!I32-'KN 2017 TV'!I32,2),"")</f>
        <v>0</v>
      </c>
      <c r="J32" s="85">
        <f>IF(ISNUMBER('Tabulka č. 1'!J32-'KN 2017 TV'!J32),ROUND('Tabulka č. 1'!J32-'KN 2017 TV'!J32,2),"")</f>
        <v>0</v>
      </c>
      <c r="K32" s="85">
        <f>IF(ISNUMBER('Tabulka č. 1'!K32-'KN 2017 TV'!K32),ROUND('Tabulka č. 1'!K32-'KN 2017 TV'!K32,2),"")</f>
        <v>0</v>
      </c>
      <c r="L32" s="85">
        <f>IF(ISNUMBER('Tabulka č. 1'!L32-'KN 2017 TV'!L32),ROUND('Tabulka č. 1'!L32-'KN 2017 TV'!L32,2),"")</f>
        <v>0</v>
      </c>
      <c r="M32" s="85">
        <f>IF(ISNUMBER('Tabulka č. 1'!M32-'KN 2017 TV'!M32),ROUND('Tabulka č. 1'!M32-'KN 2017 TV'!M32,2),"")</f>
        <v>0</v>
      </c>
      <c r="N32" s="85">
        <f>IF(ISNUMBER('Tabulka č. 1'!N32-'KN 2017 TV'!N32),ROUND('Tabulka č. 1'!N32-'KN 2017 TV'!N32,2),"")</f>
        <v>0</v>
      </c>
      <c r="O32" s="87">
        <f>IF(ISNUMBER('Tabulka č. 1'!O32-'KN 2017 TV'!O32),ROUND('Tabulka č. 1'!O32-'KN 2017 TV'!O32,2),"")</f>
        <v>0</v>
      </c>
      <c r="P32" s="48">
        <f t="shared" si="3"/>
        <v>-4.9285714285714287E-2</v>
      </c>
    </row>
    <row r="33" spans="1:16" s="39" customFormat="1" ht="15.75" thickBot="1" x14ac:dyDescent="0.3">
      <c r="A33" s="44" t="s">
        <v>28</v>
      </c>
      <c r="B33" s="91">
        <f>IF(ISNUMBER('Tabulka č. 1'!B33-'KN 2017 TV'!B33),ROUND('Tabulka č. 1'!B33-'KN 2017 TV'!B33,0),"")</f>
        <v>22110</v>
      </c>
      <c r="C33" s="91">
        <f>IF(ISNUMBER('Tabulka č. 1'!C33-'KN 2017 TV'!C33),ROUND('Tabulka č. 1'!C33-'KN 2017 TV'!C33,0),"")</f>
        <v>21821</v>
      </c>
      <c r="D33" s="91">
        <f>IF(ISNUMBER('Tabulka č. 1'!D33-'KN 2017 TV'!D33),ROUND('Tabulka č. 1'!D33-'KN 2017 TV'!D33,0),"")</f>
        <v>19237</v>
      </c>
      <c r="E33" s="91">
        <f>IF(ISNUMBER('Tabulka č. 1'!E33-'KN 2017 TV'!E33),ROUND('Tabulka č. 1'!E33-'KN 2017 TV'!E33,0),"")</f>
        <v>19962</v>
      </c>
      <c r="F33" s="91">
        <f>IF(ISNUMBER('Tabulka č. 1'!F33-'KN 2017 TV'!F33),ROUND('Tabulka č. 1'!F33-'KN 2017 TV'!F33,0),"")</f>
        <v>18000</v>
      </c>
      <c r="G33" s="91">
        <f>IF(ISNUMBER('Tabulka č. 1'!G33-'KN 2017 TV'!G33),ROUND('Tabulka č. 1'!G33-'KN 2017 TV'!G33,0),"")</f>
        <v>17731</v>
      </c>
      <c r="H33" s="91">
        <f>IF(ISNUMBER('Tabulka č. 1'!H33-'KN 2017 TV'!H33),ROUND('Tabulka č. 1'!H33-'KN 2017 TV'!H33,0),"")</f>
        <v>20310</v>
      </c>
      <c r="I33" s="91">
        <f>IF(ISNUMBER('Tabulka č. 1'!I33-'KN 2017 TV'!I33),ROUND('Tabulka č. 1'!I33-'KN 2017 TV'!I33,0),"")</f>
        <v>18934</v>
      </c>
      <c r="J33" s="91">
        <f>IF(ISNUMBER('Tabulka č. 1'!J33-'KN 2017 TV'!J33),ROUND('Tabulka č. 1'!J33-'KN 2017 TV'!J33,0),"")</f>
        <v>20961</v>
      </c>
      <c r="K33" s="91">
        <f>IF(ISNUMBER('Tabulka č. 1'!K33-'KN 2017 TV'!K33),ROUND('Tabulka č. 1'!K33-'KN 2017 TV'!K33,0),"")</f>
        <v>18600</v>
      </c>
      <c r="L33" s="92">
        <f>IF(ISNUMBER('Tabulka č. 1'!L33-'KN 2017 TV'!L33),ROUND('Tabulka č. 1'!L33-'KN 2017 TV'!L33,0),"")</f>
        <v>21042</v>
      </c>
      <c r="M33" s="91">
        <f>IF(ISNUMBER('Tabulka č. 1'!M33-'KN 2017 TV'!M33),ROUND('Tabulka č. 1'!M33-'KN 2017 TV'!M33,0),"")</f>
        <v>19340</v>
      </c>
      <c r="N33" s="91">
        <f>IF(ISNUMBER('Tabulka č. 1'!N33-'KN 2017 TV'!N33),ROUND('Tabulka č. 1'!N33-'KN 2017 TV'!N33,0),"")</f>
        <v>18875</v>
      </c>
      <c r="O33" s="93">
        <f>IF(ISNUMBER('Tabulka č. 1'!O33-'KN 2017 TV'!O33),ROUND('Tabulka č. 1'!O33-'KN 2017 TV'!O33,0),"")</f>
        <v>19710</v>
      </c>
      <c r="P33" s="50">
        <f t="shared" si="3"/>
        <v>19759.5</v>
      </c>
    </row>
    <row r="34" spans="1:16" s="41" customFormat="1" ht="19.5" thickBot="1" x14ac:dyDescent="0.35">
      <c r="A34" s="98" t="str">
        <f>'KN 2018'!A10</f>
        <v>23-51-E/01 Strojírenské práce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35</v>
      </c>
      <c r="B35" s="81">
        <f>IF(ISNUMBER('Tabulka č. 1'!B35-'KN 2017 TV'!B35),ROUND('Tabulka č. 1'!B35-'KN 2017 TV'!B35,0),"")</f>
        <v>2704</v>
      </c>
      <c r="C35" s="81">
        <f>IF(ISNUMBER('Tabulka č. 1'!C35-'KN 2017 TV'!C35),ROUND('Tabulka č. 1'!C35-'KN 2017 TV'!C35,0),"")</f>
        <v>1621</v>
      </c>
      <c r="D35" s="81">
        <f>IF(ISNUMBER('Tabulka č. 1'!D35-'KN 2017 TV'!D35),ROUND('Tabulka č. 1'!D35-'KN 2017 TV'!D35,0),"")</f>
        <v>1971</v>
      </c>
      <c r="E35" s="81">
        <f>IF(ISNUMBER('Tabulka č. 1'!E35-'KN 2017 TV'!E35),ROUND('Tabulka č. 1'!E35-'KN 2017 TV'!E35,0),"")</f>
        <v>1954</v>
      </c>
      <c r="F35" s="81">
        <f>IF(ISNUMBER('Tabulka č. 1'!F35-'KN 2017 TV'!F35),ROUND('Tabulka č. 1'!F35-'KN 2017 TV'!F35,0),"")</f>
        <v>4572</v>
      </c>
      <c r="G35" s="81">
        <f>IF(ISNUMBER('Tabulka č. 1'!G35-'KN 2017 TV'!G35),ROUND('Tabulka č. 1'!G35-'KN 2017 TV'!G35,0),"")</f>
        <v>2084</v>
      </c>
      <c r="H35" s="81">
        <f>IF(ISNUMBER('Tabulka č. 1'!H35-'KN 2017 TV'!H35),ROUND('Tabulka č. 1'!H35-'KN 2017 TV'!H35,0),"")</f>
        <v>2840</v>
      </c>
      <c r="I35" s="81">
        <f>IF(ISNUMBER('Tabulka č. 1'!I35-'KN 2017 TV'!I35),ROUND('Tabulka č. 1'!I35-'KN 2017 TV'!I35,0),"")</f>
        <v>1312</v>
      </c>
      <c r="J35" s="81">
        <f>IF(ISNUMBER('Tabulka č. 1'!J35-'KN 2017 TV'!J35),ROUND('Tabulka č. 1'!J35-'KN 2017 TV'!J35,0),"")</f>
        <v>1096</v>
      </c>
      <c r="K35" s="81">
        <f>IF(ISNUMBER('Tabulka č. 1'!K35-'KN 2017 TV'!K35),ROUND('Tabulka č. 1'!K35-'KN 2017 TV'!K35,0),"")</f>
        <v>1567</v>
      </c>
      <c r="L35" s="81">
        <f>IF(ISNUMBER('Tabulka č. 1'!L35-'KN 2017 TV'!L35),ROUND('Tabulka č. 1'!L35-'KN 2017 TV'!L35,0),"")</f>
        <v>1856</v>
      </c>
      <c r="M35" s="81">
        <f>IF(ISNUMBER('Tabulka č. 1'!M35-'KN 2017 TV'!M35),ROUND('Tabulka č. 1'!M35-'KN 2017 TV'!M35,0),"")</f>
        <v>1894</v>
      </c>
      <c r="N35" s="81">
        <f>IF(ISNUMBER('Tabulka č. 1'!N35-'KN 2017 TV'!N35),ROUND('Tabulka č. 1'!N35-'KN 2017 TV'!N35,0),"")</f>
        <v>5261</v>
      </c>
      <c r="O35" s="82">
        <f>IF(ISNUMBER('Tabulka č. 1'!O35-'KN 2017 TV'!O35),ROUND('Tabulka č. 1'!O35-'KN 2017 TV'!O35,0),"")</f>
        <v>1749</v>
      </c>
      <c r="P35" s="46">
        <f>IF(ISNUMBER(AVERAGE(B35:O35)),AVERAGE(B35:O35),"")</f>
        <v>2320.0714285714284</v>
      </c>
    </row>
    <row r="36" spans="1:16" s="39" customFormat="1" x14ac:dyDescent="0.25">
      <c r="A36" s="42" t="s">
        <v>36</v>
      </c>
      <c r="B36" s="83">
        <f>IF(ISNUMBER('Tabulka č. 1'!B36-'KN 2017 TV'!B36),ROUND('Tabulka č. 1'!B36-'KN 2017 TV'!B36,0),"")</f>
        <v>0</v>
      </c>
      <c r="C36" s="83">
        <f>IF(ISNUMBER('Tabulka č. 1'!C36-'KN 2017 TV'!C36),ROUND('Tabulka č. 1'!C36-'KN 2017 TV'!C36,0),"")</f>
        <v>-6</v>
      </c>
      <c r="D36" s="83">
        <f>IF(ISNUMBER('Tabulka č. 1'!D36-'KN 2017 TV'!D36),ROUND('Tabulka č. 1'!D36-'KN 2017 TV'!D36,0),"")</f>
        <v>0</v>
      </c>
      <c r="E36" s="83">
        <f>IF(ISNUMBER('Tabulka č. 1'!E36-'KN 2017 TV'!E36),ROUND('Tabulka č. 1'!E36-'KN 2017 TV'!E36,0),"")</f>
        <v>0</v>
      </c>
      <c r="F36" s="83">
        <f>IF(ISNUMBER('Tabulka č. 1'!F36-'KN 2017 TV'!F36),ROUND('Tabulka č. 1'!F36-'KN 2017 TV'!F36,0),"")</f>
        <v>0</v>
      </c>
      <c r="G36" s="83">
        <f>IF(ISNUMBER('Tabulka č. 1'!G36-'KN 2017 TV'!G36),ROUND('Tabulka č. 1'!G36-'KN 2017 TV'!G36,0),"")</f>
        <v>-41</v>
      </c>
      <c r="H36" s="83">
        <f>IF(ISNUMBER('Tabulka č. 1'!H36-'KN 2017 TV'!H36),ROUND('Tabulka č. 1'!H36-'KN 2017 TV'!H36,0),"")</f>
        <v>0</v>
      </c>
      <c r="I36" s="83">
        <f>IF(ISNUMBER('Tabulka č. 1'!I36-'KN 2017 TV'!I36),ROUND('Tabulka č. 1'!I36-'KN 2017 TV'!I36,0),"")</f>
        <v>0</v>
      </c>
      <c r="J36" s="83">
        <f>IF(ISNUMBER('Tabulka č. 1'!J36-'KN 2017 TV'!J36),ROUND('Tabulka č. 1'!J36-'KN 2017 TV'!J36,0),"")</f>
        <v>-9</v>
      </c>
      <c r="K36" s="83">
        <f>IF(ISNUMBER('Tabulka č. 1'!K36-'KN 2017 TV'!K36),ROUND('Tabulka č. 1'!K36-'KN 2017 TV'!K36,0),"")</f>
        <v>-4</v>
      </c>
      <c r="L36" s="83">
        <f>IF(ISNUMBER('Tabulka č. 1'!L36-'KN 2017 TV'!L36),ROUND('Tabulka č. 1'!L36-'KN 2017 TV'!L36,0),"")</f>
        <v>0</v>
      </c>
      <c r="M36" s="83">
        <f>IF(ISNUMBER('Tabulka č. 1'!M36-'KN 2017 TV'!M36),ROUND('Tabulka č. 1'!M36-'KN 2017 TV'!M36,0),"")</f>
        <v>-2</v>
      </c>
      <c r="N36" s="83">
        <f>IF(ISNUMBER('Tabulka č. 1'!N36-'KN 2017 TV'!N36),ROUND('Tabulka č. 1'!N36-'KN 2017 TV'!N36,0),"")</f>
        <v>0</v>
      </c>
      <c r="O36" s="84">
        <f>IF(ISNUMBER('Tabulka č. 1'!O36-'KN 2017 TV'!O36),ROUND('Tabulka č. 1'!O36-'KN 2017 TV'!O36,0),"")</f>
        <v>-15</v>
      </c>
      <c r="P36" s="47">
        <f t="shared" ref="P36:P40" si="4">IF(ISNUMBER(AVERAGE(B36:O36)),AVERAGE(B36:O36),"")</f>
        <v>-5.5</v>
      </c>
    </row>
    <row r="37" spans="1:16" x14ac:dyDescent="0.25">
      <c r="A37" s="43" t="s">
        <v>25</v>
      </c>
      <c r="B37" s="85">
        <f>IF(ISNUMBER('Tabulka č. 1'!B37-'KN 2017 TV'!B37),ROUND('Tabulka č. 1'!B37-'KN 2017 TV'!B37,2),"")</f>
        <v>0</v>
      </c>
      <c r="C37" s="85">
        <f>IF(ISNUMBER('Tabulka č. 1'!C37-'KN 2017 TV'!C37),ROUND('Tabulka č. 1'!C37-'KN 2017 TV'!C37,2),"")</f>
        <v>1.5</v>
      </c>
      <c r="D37" s="85">
        <f>IF(ISNUMBER('Tabulka č. 1'!D37-'KN 2017 TV'!D37),ROUND('Tabulka č. 1'!D37-'KN 2017 TV'!D37,2),"")</f>
        <v>0</v>
      </c>
      <c r="E37" s="85">
        <f>IF(ISNUMBER('Tabulka č. 1'!E37-'KN 2017 TV'!E37),ROUND('Tabulka č. 1'!E37-'KN 2017 TV'!E37,2),"")</f>
        <v>0</v>
      </c>
      <c r="F37" s="85">
        <f>IF(ISNUMBER('Tabulka č. 1'!F37-'KN 2017 TV'!F37),ROUND('Tabulka č. 1'!F37-'KN 2017 TV'!F37,2),"")</f>
        <v>-0.02</v>
      </c>
      <c r="G37" s="86">
        <f>IF(ISNUMBER('Tabulka č. 1'!G37-'KN 2017 TV'!G37),ROUND('Tabulka č. 1'!G37-'KN 2017 TV'!G37,2),"")</f>
        <v>-3.39</v>
      </c>
      <c r="H37" s="85">
        <f>IF(ISNUMBER('Tabulka č. 1'!H37-'KN 2017 TV'!H37),ROUND('Tabulka č. 1'!H37-'KN 2017 TV'!H37,2),"")</f>
        <v>-1.42</v>
      </c>
      <c r="I37" s="85">
        <f>IF(ISNUMBER('Tabulka č. 1'!I37-'KN 2017 TV'!I37),ROUND('Tabulka č. 1'!I37-'KN 2017 TV'!I37,2),"")</f>
        <v>0</v>
      </c>
      <c r="J37" s="85">
        <f>IF(ISNUMBER('Tabulka č. 1'!J37-'KN 2017 TV'!J37),ROUND('Tabulka č. 1'!J37-'KN 2017 TV'!J37,2),"")</f>
        <v>0</v>
      </c>
      <c r="K37" s="85">
        <f>IF(ISNUMBER('Tabulka č. 1'!K37-'KN 2017 TV'!K37),ROUND('Tabulka č. 1'!K37-'KN 2017 TV'!K37,2),"")</f>
        <v>0</v>
      </c>
      <c r="L37" s="85">
        <f>IF(ISNUMBER('Tabulka č. 1'!L37-'KN 2017 TV'!L37),ROUND('Tabulka č. 1'!L37-'KN 2017 TV'!L37,2),"")</f>
        <v>0</v>
      </c>
      <c r="M37" s="85">
        <f>IF(ISNUMBER('Tabulka č. 1'!M37-'KN 2017 TV'!M37),ROUND('Tabulka č. 1'!M37-'KN 2017 TV'!M37,2),"")</f>
        <v>0</v>
      </c>
      <c r="N37" s="85">
        <f>IF(ISNUMBER('Tabulka č. 1'!N37-'KN 2017 TV'!N37),ROUND('Tabulka č. 1'!N37-'KN 2017 TV'!N37,2),"")</f>
        <v>-6</v>
      </c>
      <c r="O37" s="87">
        <f>IF(ISNUMBER('Tabulka č. 1'!O37-'KN 2017 TV'!O37),ROUND('Tabulka č. 1'!O37-'KN 2017 TV'!O37,2),"")</f>
        <v>0</v>
      </c>
      <c r="P37" s="48">
        <f t="shared" si="4"/>
        <v>-0.66642857142857148</v>
      </c>
    </row>
    <row r="38" spans="1:16" s="39" customFormat="1" x14ac:dyDescent="0.25">
      <c r="A38" s="42" t="s">
        <v>26</v>
      </c>
      <c r="B38" s="88">
        <f>IF(ISNUMBER('Tabulka č. 1'!B38-'KN 2017 TV'!B38),ROUND('Tabulka č. 1'!B38-'KN 2017 TV'!B38,0),"")</f>
        <v>3530</v>
      </c>
      <c r="C38" s="88">
        <f>IF(ISNUMBER('Tabulka č. 1'!C38-'KN 2017 TV'!C38),ROUND('Tabulka č. 1'!C38-'KN 2017 TV'!C38,0),"")</f>
        <v>5046</v>
      </c>
      <c r="D38" s="88">
        <f>IF(ISNUMBER('Tabulka č. 1'!D38-'KN 2017 TV'!D38),ROUND('Tabulka č. 1'!D38-'KN 2017 TV'!D38,0),"")</f>
        <v>3939</v>
      </c>
      <c r="E38" s="88">
        <f>IF(ISNUMBER('Tabulka č. 1'!E38-'KN 2017 TV'!E38),ROUND('Tabulka č. 1'!E38-'KN 2017 TV'!E38,0),"")</f>
        <v>3268</v>
      </c>
      <c r="F38" s="88">
        <f>IF(ISNUMBER('Tabulka č. 1'!F38-'KN 2017 TV'!F38),ROUND('Tabulka č. 1'!F38-'KN 2017 TV'!F38,0),"")</f>
        <v>3000</v>
      </c>
      <c r="G38" s="88">
        <f>IF(ISNUMBER('Tabulka č. 1'!G38-'KN 2017 TV'!G38),ROUND('Tabulka č. 1'!G38-'KN 2017 TV'!G38,0),"")</f>
        <v>2597</v>
      </c>
      <c r="H38" s="88">
        <f>IF(ISNUMBER('Tabulka č. 1'!H38-'KN 2017 TV'!H38),ROUND('Tabulka č. 1'!H38-'KN 2017 TV'!H38,0),"")</f>
        <v>2840</v>
      </c>
      <c r="I38" s="88">
        <f>IF(ISNUMBER('Tabulka č. 1'!I38-'KN 2017 TV'!I38),ROUND('Tabulka č. 1'!I38-'KN 2017 TV'!I38,0),"")</f>
        <v>3581</v>
      </c>
      <c r="J38" s="88">
        <f>IF(ISNUMBER('Tabulka č. 1'!J38-'KN 2017 TV'!J38),ROUND('Tabulka č. 1'!J38-'KN 2017 TV'!J38,0),"")</f>
        <v>1712</v>
      </c>
      <c r="K38" s="88">
        <f>IF(ISNUMBER('Tabulka č. 1'!K38-'KN 2017 TV'!K38),ROUND('Tabulka č. 1'!K38-'KN 2017 TV'!K38,0),"")</f>
        <v>3840</v>
      </c>
      <c r="L38" s="89">
        <f>IF(ISNUMBER('Tabulka č. 1'!L38-'KN 2017 TV'!L38),ROUND('Tabulka č. 1'!L38-'KN 2017 TV'!L38,0),"")</f>
        <v>4207</v>
      </c>
      <c r="M38" s="88">
        <f>IF(ISNUMBER('Tabulka č. 1'!M38-'KN 2017 TV'!M38),ROUND('Tabulka č. 1'!M38-'KN 2017 TV'!M38,0),"")</f>
        <v>3833</v>
      </c>
      <c r="N38" s="88">
        <f>IF(ISNUMBER('Tabulka č. 1'!N38-'KN 2017 TV'!N38),ROUND('Tabulka č. 1'!N38-'KN 2017 TV'!N38,0),"")</f>
        <v>3601</v>
      </c>
      <c r="O38" s="90">
        <f>IF(ISNUMBER('Tabulka č. 1'!O38-'KN 2017 TV'!O38),ROUND('Tabulka č. 1'!O38-'KN 2017 TV'!O38,0),"")</f>
        <v>3370</v>
      </c>
      <c r="P38" s="49">
        <f t="shared" si="4"/>
        <v>3454.5714285714284</v>
      </c>
    </row>
    <row r="39" spans="1:16" x14ac:dyDescent="0.25">
      <c r="A39" s="43" t="s">
        <v>27</v>
      </c>
      <c r="B39" s="85">
        <f>IF(ISNUMBER('Tabulka č. 1'!B39-'KN 2017 TV'!B39),ROUND('Tabulka č. 1'!B39-'KN 2017 TV'!B39,2),"")</f>
        <v>0</v>
      </c>
      <c r="C39" s="85">
        <f>IF(ISNUMBER('Tabulka č. 1'!C39-'KN 2017 TV'!C39),ROUND('Tabulka č. 1'!C39-'KN 2017 TV'!C39,2),"")</f>
        <v>-0.93</v>
      </c>
      <c r="D39" s="85">
        <f>IF(ISNUMBER('Tabulka č. 1'!D39-'KN 2017 TV'!D39),ROUND('Tabulka č. 1'!D39-'KN 2017 TV'!D39,2),"")</f>
        <v>0</v>
      </c>
      <c r="E39" s="85">
        <f>IF(ISNUMBER('Tabulka č. 1'!E39-'KN 2017 TV'!E39),ROUND('Tabulka č. 1'!E39-'KN 2017 TV'!E39,2),"")</f>
        <v>0</v>
      </c>
      <c r="F39" s="85">
        <f>IF(ISNUMBER('Tabulka č. 1'!F39-'KN 2017 TV'!F39),ROUND('Tabulka č. 1'!F39-'KN 2017 TV'!F39,2),"")</f>
        <v>-2.33</v>
      </c>
      <c r="G39" s="86">
        <f>IF(ISNUMBER('Tabulka č. 1'!G39-'KN 2017 TV'!G39),ROUND('Tabulka č. 1'!G39-'KN 2017 TV'!G39,2),"")</f>
        <v>0</v>
      </c>
      <c r="H39" s="85">
        <f>IF(ISNUMBER('Tabulka č. 1'!H39-'KN 2017 TV'!H39),ROUND('Tabulka č. 1'!H39-'KN 2017 TV'!H39,2),"")</f>
        <v>0</v>
      </c>
      <c r="I39" s="85">
        <f>IF(ISNUMBER('Tabulka č. 1'!I39-'KN 2017 TV'!I39),ROUND('Tabulka č. 1'!I39-'KN 2017 TV'!I39,2),"")</f>
        <v>0</v>
      </c>
      <c r="J39" s="85">
        <f>IF(ISNUMBER('Tabulka č. 1'!J39-'KN 2017 TV'!J39),ROUND('Tabulka č. 1'!J39-'KN 2017 TV'!J39,2),"")</f>
        <v>0</v>
      </c>
      <c r="K39" s="85">
        <f>IF(ISNUMBER('Tabulka č. 1'!K39-'KN 2017 TV'!K39),ROUND('Tabulka č. 1'!K39-'KN 2017 TV'!K39,2),"")</f>
        <v>0</v>
      </c>
      <c r="L39" s="85">
        <f>IF(ISNUMBER('Tabulka č. 1'!L39-'KN 2017 TV'!L39),ROUND('Tabulka č. 1'!L39-'KN 2017 TV'!L39,2),"")</f>
        <v>0</v>
      </c>
      <c r="M39" s="85">
        <f>IF(ISNUMBER('Tabulka č. 1'!M39-'KN 2017 TV'!M39),ROUND('Tabulka č. 1'!M39-'KN 2017 TV'!M39,2),"")</f>
        <v>0</v>
      </c>
      <c r="N39" s="85">
        <f>IF(ISNUMBER('Tabulka č. 1'!N39-'KN 2017 TV'!N39),ROUND('Tabulka č. 1'!N39-'KN 2017 TV'!N39,2),"")</f>
        <v>0</v>
      </c>
      <c r="O39" s="87">
        <f>IF(ISNUMBER('Tabulka č. 1'!O39-'KN 2017 TV'!O39),ROUND('Tabulka č. 1'!O39-'KN 2017 TV'!O39,2),"")</f>
        <v>0</v>
      </c>
      <c r="P39" s="48">
        <f t="shared" si="4"/>
        <v>-0.23285714285714287</v>
      </c>
    </row>
    <row r="40" spans="1:16" s="39" customFormat="1" ht="15.75" thickBot="1" x14ac:dyDescent="0.3">
      <c r="A40" s="44" t="s">
        <v>28</v>
      </c>
      <c r="B40" s="91">
        <f>IF(ISNUMBER('Tabulka č. 1'!B40-'KN 2017 TV'!B40),ROUND('Tabulka č. 1'!B40-'KN 2017 TV'!B40,0),"")</f>
        <v>3480</v>
      </c>
      <c r="C40" s="91">
        <f>IF(ISNUMBER('Tabulka č. 1'!C40-'KN 2017 TV'!C40),ROUND('Tabulka č. 1'!C40-'KN 2017 TV'!C40,0),"")</f>
        <v>3727</v>
      </c>
      <c r="D40" s="91">
        <f>IF(ISNUMBER('Tabulka č. 1'!D40-'KN 2017 TV'!D40),ROUND('Tabulka č. 1'!D40-'KN 2017 TV'!D40,0),"")</f>
        <v>2916</v>
      </c>
      <c r="E40" s="91">
        <f>IF(ISNUMBER('Tabulka č. 1'!E40-'KN 2017 TV'!E40),ROUND('Tabulka č. 1'!E40-'KN 2017 TV'!E40,0),"")</f>
        <v>3327</v>
      </c>
      <c r="F40" s="91">
        <f>IF(ISNUMBER('Tabulka č. 1'!F40-'KN 2017 TV'!F40),ROUND('Tabulka č. 1'!F40-'KN 2017 TV'!F40,0),"")</f>
        <v>2700</v>
      </c>
      <c r="G40" s="91">
        <f>IF(ISNUMBER('Tabulka č. 1'!G40-'KN 2017 TV'!G40),ROUND('Tabulka č. 1'!G40-'KN 2017 TV'!G40,0),"")</f>
        <v>1900</v>
      </c>
      <c r="H40" s="91">
        <f>IF(ISNUMBER('Tabulka č. 1'!H40-'KN 2017 TV'!H40),ROUND('Tabulka č. 1'!H40-'KN 2017 TV'!H40,0),"")</f>
        <v>1820</v>
      </c>
      <c r="I40" s="91">
        <f>IF(ISNUMBER('Tabulka č. 1'!I40-'KN 2017 TV'!I40),ROUND('Tabulka č. 1'!I40-'KN 2017 TV'!I40,0),"")</f>
        <v>2751</v>
      </c>
      <c r="J40" s="91">
        <f>IF(ISNUMBER('Tabulka č. 1'!J40-'KN 2017 TV'!J40),ROUND('Tabulka č. 1'!J40-'KN 2017 TV'!J40,0),"")</f>
        <v>4261</v>
      </c>
      <c r="K40" s="91">
        <f>IF(ISNUMBER('Tabulka č. 1'!K40-'KN 2017 TV'!K40),ROUND('Tabulka č. 1'!K40-'KN 2017 TV'!K40,0),"")</f>
        <v>2784</v>
      </c>
      <c r="L40" s="92">
        <f>IF(ISNUMBER('Tabulka č. 1'!L40-'KN 2017 TV'!L40),ROUND('Tabulka č. 1'!L40-'KN 2017 TV'!L40,0),"")</f>
        <v>3385</v>
      </c>
      <c r="M40" s="91">
        <f>IF(ISNUMBER('Tabulka č. 1'!M40-'KN 2017 TV'!M40),ROUND('Tabulka č. 1'!M40-'KN 2017 TV'!M40,0),"")</f>
        <v>2810</v>
      </c>
      <c r="N40" s="91">
        <f>IF(ISNUMBER('Tabulka č. 1'!N40-'KN 2017 TV'!N40),ROUND('Tabulka č. 1'!N40-'KN 2017 TV'!N40,0),"")</f>
        <v>1043</v>
      </c>
      <c r="O40" s="93">
        <f>IF(ISNUMBER('Tabulka č. 1'!O40-'KN 2017 TV'!O40),ROUND('Tabulka č. 1'!O40-'KN 2017 TV'!O40,0),"")</f>
        <v>3000</v>
      </c>
      <c r="P40" s="50">
        <f t="shared" si="4"/>
        <v>2850.2857142857142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8f
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B35" sqref="B35:P40"/>
    </sheetView>
  </sheetViews>
  <sheetFormatPr defaultRowHeight="15" x14ac:dyDescent="0.25"/>
  <cols>
    <col min="1" max="1" width="18.42578125" style="45" customWidth="1"/>
    <col min="2" max="7" width="7.140625" style="1" customWidth="1"/>
    <col min="8" max="8" width="7.5703125" style="1" customWidth="1"/>
    <col min="9" max="16" width="7.140625" style="1" customWidth="1"/>
    <col min="17" max="16384" width="9.140625" style="1"/>
  </cols>
  <sheetData>
    <row r="1" spans="1:31" ht="21" x14ac:dyDescent="0.35">
      <c r="A1" s="96" t="str">
        <f>'Tabulka č. 3'!A1:P1</f>
        <v>Porovnání krajských normativů a ukazatelů pro stanovení krajských normativů v letech 2017 a 2018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44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80" t="str">
        <f>'Tabulka č. 3'!A4</f>
        <v>změna roku 2018 oproti roku 2017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2018'!A6</f>
        <v>65-51-E/01 Stravovací a ubytovací služby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35</v>
      </c>
      <c r="B7" s="81">
        <f>IF(ISNUMBER('Tabulka č. 2'!B7-'KN 2017 OV'!B7),ROUND('Tabulka č. 2'!B7-'KN 2017 OV'!B7,0),"")</f>
        <v>3399</v>
      </c>
      <c r="C7" s="81">
        <f>IF(ISNUMBER('Tabulka č. 2'!C7-'KN 2017 OV'!C7),ROUND('Tabulka č. 2'!C7-'KN 2017 OV'!C7,0),"")</f>
        <v>4428</v>
      </c>
      <c r="D7" s="81">
        <f>IF(ISNUMBER('Tabulka č. 2'!D7-'KN 2017 OV'!D7),ROUND('Tabulka č. 2'!D7-'KN 2017 OV'!D7,0),"")</f>
        <v>6171</v>
      </c>
      <c r="E7" s="81">
        <f>IF(ISNUMBER('Tabulka č. 2'!E7-'KN 2017 OV'!E7),ROUND('Tabulka č. 2'!E7-'KN 2017 OV'!E7,0),"")</f>
        <v>5142</v>
      </c>
      <c r="F7" s="81">
        <f>IF(ISNUMBER('Tabulka č. 2'!F7-'KN 2017 OV'!F7),ROUND('Tabulka č. 2'!F7-'KN 2017 OV'!F7,0),"")</f>
        <v>-3287</v>
      </c>
      <c r="G7" s="81">
        <f>IF(ISNUMBER('Tabulka č. 2'!G7-'KN 2017 OV'!G7),ROUND('Tabulka č. 2'!G7-'KN 2017 OV'!G7,0),"")</f>
        <v>3137</v>
      </c>
      <c r="H7" s="81">
        <f>IF(ISNUMBER('Tabulka č. 2'!H7-'KN 2017 OV'!H7),ROUND('Tabulka č. 2'!H7-'KN 2017 OV'!H7,0),"")</f>
        <v>9534</v>
      </c>
      <c r="I7" s="81">
        <f>IF(ISNUMBER('Tabulka č. 2'!I7-'KN 2017 OV'!I7),ROUND('Tabulka č. 2'!I7-'KN 2017 OV'!I7,0),"")</f>
        <v>4065</v>
      </c>
      <c r="J7" s="81">
        <f>IF(ISNUMBER('Tabulka č. 2'!J7-'KN 2017 OV'!J7),ROUND('Tabulka č. 2'!J7-'KN 2017 OV'!J7,0),"")</f>
        <v>4386</v>
      </c>
      <c r="K7" s="81">
        <f>IF(ISNUMBER('Tabulka č. 2'!K7-'KN 2017 OV'!K7),ROUND('Tabulka č. 2'!K7-'KN 2017 OV'!K7,0),"")</f>
        <v>4166</v>
      </c>
      <c r="L7" s="81">
        <f>IF(ISNUMBER('Tabulka č. 2'!L7-'KN 2017 OV'!L7),ROUND('Tabulka č. 2'!L7-'KN 2017 OV'!L7,0),"")</f>
        <v>3720</v>
      </c>
      <c r="M7" s="81">
        <f>IF(ISNUMBER('Tabulka č. 2'!M7-'KN 2017 OV'!M7),ROUND('Tabulka č. 2'!M7-'KN 2017 OV'!M7,0),"")</f>
        <v>4177</v>
      </c>
      <c r="N7" s="81">
        <f>IF(ISNUMBER('Tabulka č. 2'!N7-'KN 2017 OV'!N7),ROUND('Tabulka č. 2'!N7-'KN 2017 OV'!N7,0),"")</f>
        <v>2346</v>
      </c>
      <c r="O7" s="82">
        <f>IF(ISNUMBER('Tabulka č. 2'!O7-'KN 2017 OV'!O7),ROUND('Tabulka č. 2'!O7-'KN 2017 OV'!O7,0),"")</f>
        <v>3142</v>
      </c>
      <c r="P7" s="46">
        <f>IF(ISNUMBER(AVERAGE(B7:O7)),AVERAGE(B7:O7),"")</f>
        <v>3894.7142857142858</v>
      </c>
    </row>
    <row r="8" spans="1:31" s="39" customFormat="1" x14ac:dyDescent="0.25">
      <c r="A8" s="42" t="s">
        <v>36</v>
      </c>
      <c r="B8" s="83">
        <f>IF(ISNUMBER('Tabulka č. 2'!B8-'KN 2017 OV'!B8),ROUND('Tabulka č. 2'!B8-'KN 2017 OV'!B8,0),"")</f>
        <v>0</v>
      </c>
      <c r="C8" s="83">
        <f>IF(ISNUMBER('Tabulka č. 2'!C8-'KN 2017 OV'!C8),ROUND('Tabulka č. 2'!C8-'KN 2017 OV'!C8,0),"")</f>
        <v>0</v>
      </c>
      <c r="D8" s="83">
        <f>IF(ISNUMBER('Tabulka č. 2'!D8-'KN 2017 OV'!D8),ROUND('Tabulka č. 2'!D8-'KN 2017 OV'!D8,0),"")</f>
        <v>0</v>
      </c>
      <c r="E8" s="83">
        <f>IF(ISNUMBER('Tabulka č. 2'!E8-'KN 2017 OV'!E8),ROUND('Tabulka č. 2'!E8-'KN 2017 OV'!E8,0),"")</f>
        <v>0</v>
      </c>
      <c r="F8" s="83">
        <f>IF(ISNUMBER('Tabulka č. 2'!F8-'KN 2017 OV'!F8),ROUND('Tabulka č. 2'!F8-'KN 2017 OV'!F8,0),"")</f>
        <v>0</v>
      </c>
      <c r="G8" s="83">
        <f>IF(ISNUMBER('Tabulka č. 2'!G8-'KN 2017 OV'!G8),ROUND('Tabulka č. 2'!G8-'KN 2017 OV'!G8,0),"")</f>
        <v>13</v>
      </c>
      <c r="H8" s="83">
        <f>IF(ISNUMBER('Tabulka č. 2'!H8-'KN 2017 OV'!H8),ROUND('Tabulka č. 2'!H8-'KN 2017 OV'!H8,0),"")</f>
        <v>0</v>
      </c>
      <c r="I8" s="83">
        <f>IF(ISNUMBER('Tabulka č. 2'!I8-'KN 2017 OV'!I8),ROUND('Tabulka č. 2'!I8-'KN 2017 OV'!I8,0),"")</f>
        <v>2</v>
      </c>
      <c r="J8" s="83">
        <f>IF(ISNUMBER('Tabulka č. 2'!J8-'KN 2017 OV'!J8),ROUND('Tabulka č. 2'!J8-'KN 2017 OV'!J8,0),"")</f>
        <v>-14</v>
      </c>
      <c r="K8" s="83">
        <f>IF(ISNUMBER('Tabulka č. 2'!K8-'KN 2017 OV'!K8),ROUND('Tabulka č. 2'!K8-'KN 2017 OV'!K8,0),"")</f>
        <v>-11</v>
      </c>
      <c r="L8" s="83">
        <f>IF(ISNUMBER('Tabulka č. 2'!L8-'KN 2017 OV'!L8),ROUND('Tabulka č. 2'!L8-'KN 2017 OV'!L8,0),"")</f>
        <v>0</v>
      </c>
      <c r="M8" s="83">
        <f>IF(ISNUMBER('Tabulka č. 2'!M8-'KN 2017 OV'!M8),ROUND('Tabulka č. 2'!M8-'KN 2017 OV'!M8,0),"")</f>
        <v>0</v>
      </c>
      <c r="N8" s="83">
        <f>IF(ISNUMBER('Tabulka č. 2'!N8-'KN 2017 OV'!N8),ROUND('Tabulka č. 2'!N8-'KN 2017 OV'!N8,0),"")</f>
        <v>0</v>
      </c>
      <c r="O8" s="84">
        <f>IF(ISNUMBER('Tabulka č. 2'!O8-'KN 2017 OV'!O8),ROUND('Tabulka č. 2'!O8-'KN 2017 OV'!O8,0),"")</f>
        <v>-15</v>
      </c>
      <c r="P8" s="47">
        <f t="shared" ref="P8:P12" si="0">IF(ISNUMBER(AVERAGE(B8:O8)),AVERAGE(B8:O8),"")</f>
        <v>-1.7857142857142858</v>
      </c>
    </row>
    <row r="9" spans="1:31" x14ac:dyDescent="0.25">
      <c r="A9" s="43" t="s">
        <v>25</v>
      </c>
      <c r="B9" s="85">
        <f>IF(ISNUMBER('Tabulka č. 2'!B9-'KN 2017 OV'!B9),ROUND('Tabulka č. 2'!B9-'KN 2017 OV'!B9,2),"")</f>
        <v>0</v>
      </c>
      <c r="C9" s="85">
        <f>IF(ISNUMBER('Tabulka č. 2'!C9-'KN 2017 OV'!C9),ROUND('Tabulka č. 2'!C9-'KN 2017 OV'!C9,2),"")</f>
        <v>0.56000000000000005</v>
      </c>
      <c r="D9" s="85">
        <f>IF(ISNUMBER('Tabulka č. 2'!D9-'KN 2017 OV'!D9),ROUND('Tabulka č. 2'!D9-'KN 2017 OV'!D9,2),"")</f>
        <v>0</v>
      </c>
      <c r="E9" s="85">
        <f>IF(ISNUMBER('Tabulka č. 2'!E9-'KN 2017 OV'!E9),ROUND('Tabulka č. 2'!E9-'KN 2017 OV'!E9,2),"")</f>
        <v>0</v>
      </c>
      <c r="F9" s="85">
        <f>IF(ISNUMBER('Tabulka č. 2'!F9-'KN 2017 OV'!F9),ROUND('Tabulka č. 2'!F9-'KN 2017 OV'!F9,2),"")</f>
        <v>3.72</v>
      </c>
      <c r="G9" s="86">
        <f>IF(ISNUMBER('Tabulka č. 2'!G9-'KN 2017 OV'!G9),ROUND('Tabulka č. 2'!G9-'KN 2017 OV'!G9,2),"")</f>
        <v>0</v>
      </c>
      <c r="H9" s="85">
        <f>IF(ISNUMBER('Tabulka č. 2'!H9-'KN 2017 OV'!H9),ROUND('Tabulka č. 2'!H9-'KN 2017 OV'!H9,2),"")</f>
        <v>-1.26</v>
      </c>
      <c r="I9" s="85">
        <f>IF(ISNUMBER('Tabulka č. 2'!I9-'KN 2017 OV'!I9),ROUND('Tabulka č. 2'!I9-'KN 2017 OV'!I9,2),"")</f>
        <v>0</v>
      </c>
      <c r="J9" s="85">
        <f>IF(ISNUMBER('Tabulka č. 2'!J9-'KN 2017 OV'!J9),ROUND('Tabulka č. 2'!J9-'KN 2017 OV'!J9,2),"")</f>
        <v>0</v>
      </c>
      <c r="K9" s="85">
        <f>IF(ISNUMBER('Tabulka č. 2'!K9-'KN 2017 OV'!K9),ROUND('Tabulka č. 2'!K9-'KN 2017 OV'!K9,2),"")</f>
        <v>0</v>
      </c>
      <c r="L9" s="85">
        <f>IF(ISNUMBER('Tabulka č. 2'!L9-'KN 2017 OV'!L9),ROUND('Tabulka č. 2'!L9-'KN 2017 OV'!L9,2),"")</f>
        <v>0</v>
      </c>
      <c r="M9" s="85">
        <f>IF(ISNUMBER('Tabulka č. 2'!M9-'KN 2017 OV'!M9),ROUND('Tabulka č. 2'!M9-'KN 2017 OV'!M9,2),"")</f>
        <v>0</v>
      </c>
      <c r="N9" s="85">
        <f>IF(ISNUMBER('Tabulka č. 2'!N9-'KN 2017 OV'!N9),ROUND('Tabulka č. 2'!N9-'KN 2017 OV'!N9,2),"")</f>
        <v>0</v>
      </c>
      <c r="O9" s="87">
        <f>IF(ISNUMBER('Tabulka č. 2'!O9-'KN 2017 OV'!O9),ROUND('Tabulka č. 2'!O9-'KN 2017 OV'!O9,2),"")</f>
        <v>0</v>
      </c>
      <c r="P9" s="48">
        <f t="shared" si="0"/>
        <v>0.21571428571428575</v>
      </c>
    </row>
    <row r="10" spans="1:31" s="39" customFormat="1" x14ac:dyDescent="0.25">
      <c r="A10" s="42" t="s">
        <v>26</v>
      </c>
      <c r="B10" s="88">
        <f>IF(ISNUMBER('Tabulka č. 2'!B10-'KN 2017 OV'!B10),ROUND('Tabulka č. 2'!B10-'KN 2017 OV'!B10,0),"")</f>
        <v>3550</v>
      </c>
      <c r="C10" s="88">
        <f>IF(ISNUMBER('Tabulka č. 2'!C10-'KN 2017 OV'!C10),ROUND('Tabulka č. 2'!C10-'KN 2017 OV'!C10,0),"")</f>
        <v>5738</v>
      </c>
      <c r="D10" s="88">
        <f>IF(ISNUMBER('Tabulka č. 2'!D10-'KN 2017 OV'!D10),ROUND('Tabulka č. 2'!D10-'KN 2017 OV'!D10,0),"")</f>
        <v>3706</v>
      </c>
      <c r="E10" s="88">
        <f>IF(ISNUMBER('Tabulka č. 2'!E10-'KN 2017 OV'!E10),ROUND('Tabulka č. 2'!E10-'KN 2017 OV'!E10,0),"")</f>
        <v>4047</v>
      </c>
      <c r="F10" s="88">
        <f>IF(ISNUMBER('Tabulka č. 2'!F10-'KN 2017 OV'!F10),ROUND('Tabulka č. 2'!F10-'KN 2017 OV'!F10,0),"")</f>
        <v>3500</v>
      </c>
      <c r="G10" s="88">
        <f>IF(ISNUMBER('Tabulka č. 2'!G10-'KN 2017 OV'!G10),ROUND('Tabulka č. 2'!G10-'KN 2017 OV'!G10,0),"")</f>
        <v>2348</v>
      </c>
      <c r="H10" s="88">
        <f>IF(ISNUMBER('Tabulka č. 2'!H10-'KN 2017 OV'!H10),ROUND('Tabulka č. 2'!H10-'KN 2017 OV'!H10,0),"")</f>
        <v>2180</v>
      </c>
      <c r="I10" s="88">
        <f>IF(ISNUMBER('Tabulka č. 2'!I10-'KN 2017 OV'!I10),ROUND('Tabulka č. 2'!I10-'KN 2017 OV'!I10,0),"")</f>
        <v>3729</v>
      </c>
      <c r="J10" s="88">
        <f>IF(ISNUMBER('Tabulka č. 2'!J10-'KN 2017 OV'!J10),ROUND('Tabulka č. 2'!J10-'KN 2017 OV'!J10,0),"")</f>
        <v>3870</v>
      </c>
      <c r="K10" s="88">
        <f>IF(ISNUMBER('Tabulka č. 2'!K10-'KN 2017 OV'!K10),ROUND('Tabulka č. 2'!K10-'KN 2017 OV'!K10,0),"")</f>
        <v>3388</v>
      </c>
      <c r="L10" s="89">
        <f>IF(ISNUMBER('Tabulka č. 2'!L10-'KN 2017 OV'!L10),ROUND('Tabulka č. 2'!L10-'KN 2017 OV'!L10,0),"")</f>
        <v>4214</v>
      </c>
      <c r="M10" s="88">
        <f>IF(ISNUMBER('Tabulka č. 2'!M10-'KN 2017 OV'!M10),ROUND('Tabulka č. 2'!M10-'KN 2017 OV'!M10,0),"")</f>
        <v>3721</v>
      </c>
      <c r="N10" s="88">
        <f>IF(ISNUMBER('Tabulka č. 2'!N10-'KN 2017 OV'!N10),ROUND('Tabulka č. 2'!N10-'KN 2017 OV'!N10,0),"")</f>
        <v>3601</v>
      </c>
      <c r="O10" s="90">
        <f>IF(ISNUMBER('Tabulka č. 2'!O10-'KN 2017 OV'!O10),ROUND('Tabulka č. 2'!O10-'KN 2017 OV'!O10,0),"")</f>
        <v>3280</v>
      </c>
      <c r="P10" s="49">
        <f t="shared" si="0"/>
        <v>3633.7142857142858</v>
      </c>
    </row>
    <row r="11" spans="1:31" x14ac:dyDescent="0.25">
      <c r="A11" s="43" t="s">
        <v>27</v>
      </c>
      <c r="B11" s="85">
        <f>IF(ISNUMBER('Tabulka č. 2'!B11-'KN 2017 OV'!B11),ROUND('Tabulka č. 2'!B11-'KN 2017 OV'!B11,2),"")</f>
        <v>0</v>
      </c>
      <c r="C11" s="85">
        <f>IF(ISNUMBER('Tabulka č. 2'!C11-'KN 2017 OV'!C11),ROUND('Tabulka č. 2'!C11-'KN 2017 OV'!C11,2),"")</f>
        <v>1.62</v>
      </c>
      <c r="D11" s="85">
        <f>IF(ISNUMBER('Tabulka č. 2'!D11-'KN 2017 OV'!D11),ROUND('Tabulka č. 2'!D11-'KN 2017 OV'!D11,2),"")</f>
        <v>0</v>
      </c>
      <c r="E11" s="85">
        <f>IF(ISNUMBER('Tabulka č. 2'!E11-'KN 2017 OV'!E11),ROUND('Tabulka č. 2'!E11-'KN 2017 OV'!E11,2),"")</f>
        <v>0</v>
      </c>
      <c r="F11" s="85">
        <f>IF(ISNUMBER('Tabulka č. 2'!F11-'KN 2017 OV'!F11),ROUND('Tabulka č. 2'!F11-'KN 2017 OV'!F11,2),"")</f>
        <v>2.0299999999999998</v>
      </c>
      <c r="G11" s="86">
        <f>IF(ISNUMBER('Tabulka č. 2'!G11-'KN 2017 OV'!G11),ROUND('Tabulka č. 2'!G11-'KN 2017 OV'!G11,2),"")</f>
        <v>0</v>
      </c>
      <c r="H11" s="85">
        <f>IF(ISNUMBER('Tabulka č. 2'!H11-'KN 2017 OV'!H11),ROUND('Tabulka č. 2'!H11-'KN 2017 OV'!H11,2),"")</f>
        <v>0</v>
      </c>
      <c r="I11" s="85">
        <f>IF(ISNUMBER('Tabulka č. 2'!I11-'KN 2017 OV'!I11),ROUND('Tabulka č. 2'!I11-'KN 2017 OV'!I11,2),"")</f>
        <v>0</v>
      </c>
      <c r="J11" s="85">
        <f>IF(ISNUMBER('Tabulka č. 2'!J11-'KN 2017 OV'!J11),ROUND('Tabulka č. 2'!J11-'KN 2017 OV'!J11,2),"")</f>
        <v>0</v>
      </c>
      <c r="K11" s="85">
        <f>IF(ISNUMBER('Tabulka č. 2'!K11-'KN 2017 OV'!K11),ROUND('Tabulka č. 2'!K11-'KN 2017 OV'!K11,2),"")</f>
        <v>0</v>
      </c>
      <c r="L11" s="85">
        <f>IF(ISNUMBER('Tabulka č. 2'!L11-'KN 2017 OV'!L11),ROUND('Tabulka č. 2'!L11-'KN 2017 OV'!L11,2),"")</f>
        <v>0</v>
      </c>
      <c r="M11" s="85">
        <f>IF(ISNUMBER('Tabulka č. 2'!M11-'KN 2017 OV'!M11),ROUND('Tabulka č. 2'!M11-'KN 2017 OV'!M11,2),"")</f>
        <v>0</v>
      </c>
      <c r="N11" s="85">
        <f>IF(ISNUMBER('Tabulka č. 2'!N11-'KN 2017 OV'!N11),ROUND('Tabulka č. 2'!N11-'KN 2017 OV'!N11,2),"")</f>
        <v>0</v>
      </c>
      <c r="O11" s="87">
        <f>IF(ISNUMBER('Tabulka č. 2'!O11-'KN 2017 OV'!O11),ROUND('Tabulka č. 2'!O11-'KN 2017 OV'!O11,2),"")</f>
        <v>0</v>
      </c>
      <c r="P11" s="48">
        <f t="shared" si="0"/>
        <v>0.26071428571428573</v>
      </c>
    </row>
    <row r="12" spans="1:31" s="39" customFormat="1" ht="15.75" thickBot="1" x14ac:dyDescent="0.3">
      <c r="A12" s="44" t="s">
        <v>28</v>
      </c>
      <c r="B12" s="91">
        <f>IF(ISNUMBER('Tabulka č. 2'!B12-'KN 2017 OV'!B12),ROUND('Tabulka č. 2'!B12-'KN 2017 OV'!B12,0),"")</f>
        <v>3480</v>
      </c>
      <c r="C12" s="91">
        <f>IF(ISNUMBER('Tabulka č. 2'!C12-'KN 2017 OV'!C12),ROUND('Tabulka č. 2'!C12-'KN 2017 OV'!C12,0),"")</f>
        <v>3727</v>
      </c>
      <c r="D12" s="91">
        <f>IF(ISNUMBER('Tabulka č. 2'!D12-'KN 2017 OV'!D12),ROUND('Tabulka č. 2'!D12-'KN 2017 OV'!D12,0),"")</f>
        <v>2916</v>
      </c>
      <c r="E12" s="91">
        <f>IF(ISNUMBER('Tabulka č. 2'!E12-'KN 2017 OV'!E12),ROUND('Tabulka č. 2'!E12-'KN 2017 OV'!E12,0),"")</f>
        <v>3327</v>
      </c>
      <c r="F12" s="91">
        <f>IF(ISNUMBER('Tabulka č. 2'!F12-'KN 2017 OV'!F12),ROUND('Tabulka č. 2'!F12-'KN 2017 OV'!F12,0),"")</f>
        <v>2700</v>
      </c>
      <c r="G12" s="91">
        <f>IF(ISNUMBER('Tabulka č. 2'!G12-'KN 2017 OV'!G12),ROUND('Tabulka č. 2'!G12-'KN 2017 OV'!G12,0),"")</f>
        <v>1900</v>
      </c>
      <c r="H12" s="91">
        <f>IF(ISNUMBER('Tabulka č. 2'!H12-'KN 2017 OV'!H12),ROUND('Tabulka č. 2'!H12-'KN 2017 OV'!H12,0),"")</f>
        <v>1720</v>
      </c>
      <c r="I12" s="91">
        <f>IF(ISNUMBER('Tabulka č. 2'!I12-'KN 2017 OV'!I12),ROUND('Tabulka č. 2'!I12-'KN 2017 OV'!I12,0),"")</f>
        <v>2751</v>
      </c>
      <c r="J12" s="91">
        <f>IF(ISNUMBER('Tabulka č. 2'!J12-'KN 2017 OV'!J12),ROUND('Tabulka č. 2'!J12-'KN 2017 OV'!J12,0),"")</f>
        <v>4261</v>
      </c>
      <c r="K12" s="91">
        <f>IF(ISNUMBER('Tabulka č. 2'!K12-'KN 2017 OV'!K12),ROUND('Tabulka č. 2'!K12-'KN 2017 OV'!K12,0),"")</f>
        <v>2784</v>
      </c>
      <c r="L12" s="92">
        <f>IF(ISNUMBER('Tabulka č. 2'!L12-'KN 2017 OV'!L12),ROUND('Tabulka č. 2'!L12-'KN 2017 OV'!L12,0),"")</f>
        <v>3385</v>
      </c>
      <c r="M12" s="91">
        <f>IF(ISNUMBER('Tabulka č. 2'!M12-'KN 2017 OV'!M12),ROUND('Tabulka č. 2'!M12-'KN 2017 OV'!M12,0),"")</f>
        <v>2810</v>
      </c>
      <c r="N12" s="91">
        <f>IF(ISNUMBER('Tabulka č. 2'!N12-'KN 2017 OV'!N12),ROUND('Tabulka č. 2'!N12-'KN 2017 OV'!N12,0),"")</f>
        <v>1043</v>
      </c>
      <c r="O12" s="93">
        <f>IF(ISNUMBER('Tabulka č. 2'!O12-'KN 2017 OV'!O12),ROUND('Tabulka č. 2'!O12-'KN 2017 OV'!O12,0),"")</f>
        <v>3000</v>
      </c>
      <c r="P12" s="50">
        <f t="shared" si="0"/>
        <v>2843.1428571428573</v>
      </c>
    </row>
    <row r="13" spans="1:31" s="41" customFormat="1" ht="19.5" thickBot="1" x14ac:dyDescent="0.35">
      <c r="A13" s="98" t="str">
        <f>'KN 2018'!A7</f>
        <v>75-41-E/01 Pečovatelské služby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35</v>
      </c>
      <c r="B14" s="81">
        <f>IF(ISNUMBER('Tabulka č. 2'!B14-'KN 2017 OV'!B14),ROUND('Tabulka č. 2'!B14-'KN 2017 OV'!B14,0),"")</f>
        <v>4366</v>
      </c>
      <c r="C14" s="81">
        <f>IF(ISNUMBER('Tabulka č. 2'!C14-'KN 2017 OV'!C14),ROUND('Tabulka č. 2'!C14-'KN 2017 OV'!C14,0),"")</f>
        <v>4428</v>
      </c>
      <c r="D14" s="81">
        <f>IF(ISNUMBER('Tabulka č. 2'!D14-'KN 2017 OV'!D14),ROUND('Tabulka č. 2'!D14-'KN 2017 OV'!D14,0),"")</f>
        <v>6171</v>
      </c>
      <c r="E14" s="81">
        <f>IF(ISNUMBER('Tabulka č. 2'!E14-'KN 2017 OV'!E14),ROUND('Tabulka č. 2'!E14-'KN 2017 OV'!E14,0),"")</f>
        <v>5456</v>
      </c>
      <c r="F14" s="81" t="str">
        <f>IF(ISNUMBER('Tabulka č. 2'!F14-'KN 2017 OV'!F14),ROUND('Tabulka č. 2'!F14-'KN 2017 OV'!F14,0),"")</f>
        <v/>
      </c>
      <c r="G14" s="81">
        <f>IF(ISNUMBER('Tabulka č. 2'!G14-'KN 2017 OV'!G14),ROUND('Tabulka č. 2'!G14-'KN 2017 OV'!G14,0),"")</f>
        <v>3137</v>
      </c>
      <c r="H14" s="81">
        <f>IF(ISNUMBER('Tabulka č. 2'!H14-'KN 2017 OV'!H14),ROUND('Tabulka č. 2'!H14-'KN 2017 OV'!H14,0),"")</f>
        <v>3724</v>
      </c>
      <c r="I14" s="81">
        <f>IF(ISNUMBER('Tabulka č. 2'!I14-'KN 2017 OV'!I14),ROUND('Tabulka č. 2'!I14-'KN 2017 OV'!I14,0),"")</f>
        <v>4065</v>
      </c>
      <c r="J14" s="81">
        <f>IF(ISNUMBER('Tabulka č. 2'!J14-'KN 2017 OV'!J14),ROUND('Tabulka č. 2'!J14-'KN 2017 OV'!J14,0),"")</f>
        <v>4386</v>
      </c>
      <c r="K14" s="81">
        <f>IF(ISNUMBER('Tabulka č. 2'!K14-'KN 2017 OV'!K14),ROUND('Tabulka č. 2'!K14-'KN 2017 OV'!K14,0),"")</f>
        <v>4251</v>
      </c>
      <c r="L14" s="81">
        <f>IF(ISNUMBER('Tabulka č. 2'!L14-'KN 2017 OV'!L14),ROUND('Tabulka č. 2'!L14-'KN 2017 OV'!L14,0),"")</f>
        <v>3804</v>
      </c>
      <c r="M14" s="81">
        <f>IF(ISNUMBER('Tabulka č. 2'!M14-'KN 2017 OV'!M14),ROUND('Tabulka č. 2'!M14-'KN 2017 OV'!M14,0),"")</f>
        <v>3976</v>
      </c>
      <c r="N14" s="81">
        <f>IF(ISNUMBER('Tabulka č. 2'!N14-'KN 2017 OV'!N14),ROUND('Tabulka č. 2'!N14-'KN 2017 OV'!N14,0),"")</f>
        <v>2346</v>
      </c>
      <c r="O14" s="82">
        <f>IF(ISNUMBER('Tabulka č. 2'!O14-'KN 2017 OV'!O14),ROUND('Tabulka č. 2'!O14-'KN 2017 OV'!O14,0),"")</f>
        <v>3439</v>
      </c>
      <c r="P14" s="46">
        <f>IF(ISNUMBER(AVERAGE(B14:O14)),AVERAGE(B14:O14),"")</f>
        <v>4119.1538461538457</v>
      </c>
    </row>
    <row r="15" spans="1:31" s="39" customFormat="1" x14ac:dyDescent="0.25">
      <c r="A15" s="42" t="s">
        <v>36</v>
      </c>
      <c r="B15" s="83">
        <f>IF(ISNUMBER('Tabulka č. 2'!B15-'KN 2017 OV'!B15),ROUND('Tabulka č. 2'!B15-'KN 2017 OV'!B15,0),"")</f>
        <v>0</v>
      </c>
      <c r="C15" s="83">
        <f>IF(ISNUMBER('Tabulka č. 2'!C15-'KN 2017 OV'!C15),ROUND('Tabulka č. 2'!C15-'KN 2017 OV'!C15,0),"")</f>
        <v>0</v>
      </c>
      <c r="D15" s="83">
        <f>IF(ISNUMBER('Tabulka č. 2'!D15-'KN 2017 OV'!D15),ROUND('Tabulka č. 2'!D15-'KN 2017 OV'!D15,0),"")</f>
        <v>0</v>
      </c>
      <c r="E15" s="83">
        <f>IF(ISNUMBER('Tabulka č. 2'!E15-'KN 2017 OV'!E15),ROUND('Tabulka č. 2'!E15-'KN 2017 OV'!E15,0),"")</f>
        <v>0</v>
      </c>
      <c r="F15" s="83" t="str">
        <f>IF(ISNUMBER('Tabulka č. 2'!F15-'KN 2017 OV'!F15),ROUND('Tabulka č. 2'!F15-'KN 2017 OV'!F15,0),"")</f>
        <v/>
      </c>
      <c r="G15" s="83">
        <f>IF(ISNUMBER('Tabulka č. 2'!G15-'KN 2017 OV'!G15),ROUND('Tabulka č. 2'!G15-'KN 2017 OV'!G15,0),"")</f>
        <v>13</v>
      </c>
      <c r="H15" s="83">
        <f>IF(ISNUMBER('Tabulka č. 2'!H15-'KN 2017 OV'!H15),ROUND('Tabulka č. 2'!H15-'KN 2017 OV'!H15,0),"")</f>
        <v>0</v>
      </c>
      <c r="I15" s="83">
        <f>IF(ISNUMBER('Tabulka č. 2'!I15-'KN 2017 OV'!I15),ROUND('Tabulka č. 2'!I15-'KN 2017 OV'!I15,0),"")</f>
        <v>2</v>
      </c>
      <c r="J15" s="83">
        <f>IF(ISNUMBER('Tabulka č. 2'!J15-'KN 2017 OV'!J15),ROUND('Tabulka č. 2'!J15-'KN 2017 OV'!J15,0),"")</f>
        <v>-14</v>
      </c>
      <c r="K15" s="83">
        <f>IF(ISNUMBER('Tabulka č. 2'!K15-'KN 2017 OV'!K15),ROUND('Tabulka č. 2'!K15-'KN 2017 OV'!K15,0),"")</f>
        <v>-12</v>
      </c>
      <c r="L15" s="83">
        <f>IF(ISNUMBER('Tabulka č. 2'!L15-'KN 2017 OV'!L15),ROUND('Tabulka č. 2'!L15-'KN 2017 OV'!L15,0),"")</f>
        <v>0</v>
      </c>
      <c r="M15" s="83">
        <f>IF(ISNUMBER('Tabulka č. 2'!M15-'KN 2017 OV'!M15),ROUND('Tabulka č. 2'!M15-'KN 2017 OV'!M15,0),"")</f>
        <v>0</v>
      </c>
      <c r="N15" s="83">
        <f>IF(ISNUMBER('Tabulka č. 2'!N15-'KN 2017 OV'!N15),ROUND('Tabulka č. 2'!N15-'KN 2017 OV'!N15,0),"")</f>
        <v>0</v>
      </c>
      <c r="O15" s="84">
        <f>IF(ISNUMBER('Tabulka č. 2'!O15-'KN 2017 OV'!O15),ROUND('Tabulka č. 2'!O15-'KN 2017 OV'!O15,0),"")</f>
        <v>-15</v>
      </c>
      <c r="P15" s="47">
        <f t="shared" ref="P15:P19" si="1">IF(ISNUMBER(AVERAGE(B15:O15)),AVERAGE(B15:O15),"")</f>
        <v>-2</v>
      </c>
    </row>
    <row r="16" spans="1:31" x14ac:dyDescent="0.25">
      <c r="A16" s="43" t="s">
        <v>25</v>
      </c>
      <c r="B16" s="85">
        <f>IF(ISNUMBER('Tabulka č. 2'!B16-'KN 2017 OV'!B16),ROUND('Tabulka č. 2'!B16-'KN 2017 OV'!B16,2),"")</f>
        <v>0</v>
      </c>
      <c r="C16" s="85">
        <f>IF(ISNUMBER('Tabulka č. 2'!C16-'KN 2017 OV'!C16),ROUND('Tabulka č. 2'!C16-'KN 2017 OV'!C16,2),"")</f>
        <v>0.56000000000000005</v>
      </c>
      <c r="D16" s="85">
        <f>IF(ISNUMBER('Tabulka č. 2'!D16-'KN 2017 OV'!D16),ROUND('Tabulka č. 2'!D16-'KN 2017 OV'!D16,2),"")</f>
        <v>0</v>
      </c>
      <c r="E16" s="85">
        <f>IF(ISNUMBER('Tabulka č. 2'!E16-'KN 2017 OV'!E16),ROUND('Tabulka č. 2'!E16-'KN 2017 OV'!E16,2),"")</f>
        <v>0</v>
      </c>
      <c r="F16" s="85" t="str">
        <f>IF(ISNUMBER('Tabulka č. 2'!F16-'KN 2017 OV'!F16),ROUND('Tabulka č. 2'!F16-'KN 2017 OV'!F16,2),"")</f>
        <v/>
      </c>
      <c r="G16" s="86">
        <f>IF(ISNUMBER('Tabulka č. 2'!G16-'KN 2017 OV'!G16),ROUND('Tabulka č. 2'!G16-'KN 2017 OV'!G16,2),"")</f>
        <v>0</v>
      </c>
      <c r="H16" s="85">
        <f>IF(ISNUMBER('Tabulka č. 2'!H16-'KN 2017 OV'!H16),ROUND('Tabulka č. 2'!H16-'KN 2017 OV'!H16,2),"")</f>
        <v>-0.04</v>
      </c>
      <c r="I16" s="85">
        <f>IF(ISNUMBER('Tabulka č. 2'!I16-'KN 2017 OV'!I16),ROUND('Tabulka č. 2'!I16-'KN 2017 OV'!I16,2),"")</f>
        <v>0</v>
      </c>
      <c r="J16" s="85">
        <f>IF(ISNUMBER('Tabulka č. 2'!J16-'KN 2017 OV'!J16),ROUND('Tabulka č. 2'!J16-'KN 2017 OV'!J16,2),"")</f>
        <v>0</v>
      </c>
      <c r="K16" s="85">
        <f>IF(ISNUMBER('Tabulka č. 2'!K16-'KN 2017 OV'!K16),ROUND('Tabulka č. 2'!K16-'KN 2017 OV'!K16,2),"")</f>
        <v>0</v>
      </c>
      <c r="L16" s="85">
        <f>IF(ISNUMBER('Tabulka č. 2'!L16-'KN 2017 OV'!L16),ROUND('Tabulka č. 2'!L16-'KN 2017 OV'!L16,2),"")</f>
        <v>0</v>
      </c>
      <c r="M16" s="85">
        <f>IF(ISNUMBER('Tabulka č. 2'!M16-'KN 2017 OV'!M16),ROUND('Tabulka č. 2'!M16-'KN 2017 OV'!M16,2),"")</f>
        <v>0</v>
      </c>
      <c r="N16" s="85">
        <f>IF(ISNUMBER('Tabulka č. 2'!N16-'KN 2017 OV'!N16),ROUND('Tabulka č. 2'!N16-'KN 2017 OV'!N16,2),"")</f>
        <v>0</v>
      </c>
      <c r="O16" s="87">
        <f>IF(ISNUMBER('Tabulka č. 2'!O16-'KN 2017 OV'!O16),ROUND('Tabulka č. 2'!O16-'KN 2017 OV'!O16,2),"")</f>
        <v>0</v>
      </c>
      <c r="P16" s="48">
        <f t="shared" si="1"/>
        <v>0.04</v>
      </c>
    </row>
    <row r="17" spans="1:16" s="39" customFormat="1" x14ac:dyDescent="0.25">
      <c r="A17" s="42" t="s">
        <v>26</v>
      </c>
      <c r="B17" s="88">
        <f>IF(ISNUMBER('Tabulka č. 2'!B17-'KN 2017 OV'!B17),ROUND('Tabulka č. 2'!B17-'KN 2017 OV'!B17,0),"")</f>
        <v>3550</v>
      </c>
      <c r="C17" s="88">
        <f>IF(ISNUMBER('Tabulka č. 2'!C17-'KN 2017 OV'!C17),ROUND('Tabulka č. 2'!C17-'KN 2017 OV'!C17,0),"")</f>
        <v>5738</v>
      </c>
      <c r="D17" s="88">
        <f>IF(ISNUMBER('Tabulka č. 2'!D17-'KN 2017 OV'!D17),ROUND('Tabulka č. 2'!D17-'KN 2017 OV'!D17,0),"")</f>
        <v>3706</v>
      </c>
      <c r="E17" s="88">
        <f>IF(ISNUMBER('Tabulka č. 2'!E17-'KN 2017 OV'!E17),ROUND('Tabulka č. 2'!E17-'KN 2017 OV'!E17,0),"")</f>
        <v>4047</v>
      </c>
      <c r="F17" s="88" t="str">
        <f>IF(ISNUMBER('Tabulka č. 2'!F17-'KN 2017 OV'!F17),ROUND('Tabulka č. 2'!F17-'KN 2017 OV'!F17,0),"")</f>
        <v/>
      </c>
      <c r="G17" s="88">
        <f>IF(ISNUMBER('Tabulka č. 2'!G17-'KN 2017 OV'!G17),ROUND('Tabulka č. 2'!G17-'KN 2017 OV'!G17,0),"")</f>
        <v>2348</v>
      </c>
      <c r="H17" s="88">
        <f>IF(ISNUMBER('Tabulka č. 2'!H17-'KN 2017 OV'!H17),ROUND('Tabulka č. 2'!H17-'KN 2017 OV'!H17,0),"")</f>
        <v>2180</v>
      </c>
      <c r="I17" s="88">
        <f>IF(ISNUMBER('Tabulka č. 2'!I17-'KN 2017 OV'!I17),ROUND('Tabulka č. 2'!I17-'KN 2017 OV'!I17,0),"")</f>
        <v>3729</v>
      </c>
      <c r="J17" s="88">
        <f>IF(ISNUMBER('Tabulka č. 2'!J17-'KN 2017 OV'!J17),ROUND('Tabulka č. 2'!J17-'KN 2017 OV'!J17,0),"")</f>
        <v>3870</v>
      </c>
      <c r="K17" s="88">
        <f>IF(ISNUMBER('Tabulka č. 2'!K17-'KN 2017 OV'!K17),ROUND('Tabulka č. 2'!K17-'KN 2017 OV'!K17,0),"")</f>
        <v>3388</v>
      </c>
      <c r="L17" s="89">
        <f>IF(ISNUMBER('Tabulka č. 2'!L17-'KN 2017 OV'!L17),ROUND('Tabulka č. 2'!L17-'KN 2017 OV'!L17,0),"")</f>
        <v>4214</v>
      </c>
      <c r="M17" s="88">
        <f>IF(ISNUMBER('Tabulka č. 2'!M17-'KN 2017 OV'!M17),ROUND('Tabulka č. 2'!M17-'KN 2017 OV'!M17,0),"")</f>
        <v>3721</v>
      </c>
      <c r="N17" s="88">
        <f>IF(ISNUMBER('Tabulka č. 2'!N17-'KN 2017 OV'!N17),ROUND('Tabulka č. 2'!N17-'KN 2017 OV'!N17,0),"")</f>
        <v>3601</v>
      </c>
      <c r="O17" s="90">
        <f>IF(ISNUMBER('Tabulka č. 2'!O17-'KN 2017 OV'!O17),ROUND('Tabulka č. 2'!O17-'KN 2017 OV'!O17,0),"")</f>
        <v>3280</v>
      </c>
      <c r="P17" s="49">
        <f t="shared" si="1"/>
        <v>3644</v>
      </c>
    </row>
    <row r="18" spans="1:16" x14ac:dyDescent="0.25">
      <c r="A18" s="43" t="s">
        <v>27</v>
      </c>
      <c r="B18" s="85">
        <f>IF(ISNUMBER('Tabulka č. 2'!B18-'KN 2017 OV'!B18),ROUND('Tabulka č. 2'!B18-'KN 2017 OV'!B18,2),"")</f>
        <v>0</v>
      </c>
      <c r="C18" s="85">
        <f>IF(ISNUMBER('Tabulka č. 2'!C18-'KN 2017 OV'!C18),ROUND('Tabulka č. 2'!C18-'KN 2017 OV'!C18,2),"")</f>
        <v>1.62</v>
      </c>
      <c r="D18" s="85">
        <f>IF(ISNUMBER('Tabulka č. 2'!D18-'KN 2017 OV'!D18),ROUND('Tabulka č. 2'!D18-'KN 2017 OV'!D18,2),"")</f>
        <v>0</v>
      </c>
      <c r="E18" s="85">
        <f>IF(ISNUMBER('Tabulka č. 2'!E18-'KN 2017 OV'!E18),ROUND('Tabulka č. 2'!E18-'KN 2017 OV'!E18,2),"")</f>
        <v>0</v>
      </c>
      <c r="F18" s="85" t="str">
        <f>IF(ISNUMBER('Tabulka č. 2'!F18-'KN 2017 OV'!F18),ROUND('Tabulka č. 2'!F18-'KN 2017 OV'!F18,2),"")</f>
        <v/>
      </c>
      <c r="G18" s="86">
        <f>IF(ISNUMBER('Tabulka č. 2'!G18-'KN 2017 OV'!G18),ROUND('Tabulka č. 2'!G18-'KN 2017 OV'!G18,2),"")</f>
        <v>0</v>
      </c>
      <c r="H18" s="85">
        <f>IF(ISNUMBER('Tabulka č. 2'!H18-'KN 2017 OV'!H18),ROUND('Tabulka č. 2'!H18-'KN 2017 OV'!H18,2),"")</f>
        <v>0</v>
      </c>
      <c r="I18" s="85">
        <f>IF(ISNUMBER('Tabulka č. 2'!I18-'KN 2017 OV'!I18),ROUND('Tabulka č. 2'!I18-'KN 2017 OV'!I18,2),"")</f>
        <v>0</v>
      </c>
      <c r="J18" s="85">
        <f>IF(ISNUMBER('Tabulka č. 2'!J18-'KN 2017 OV'!J18),ROUND('Tabulka č. 2'!J18-'KN 2017 OV'!J18,2),"")</f>
        <v>0</v>
      </c>
      <c r="K18" s="85">
        <f>IF(ISNUMBER('Tabulka č. 2'!K18-'KN 2017 OV'!K18),ROUND('Tabulka č. 2'!K18-'KN 2017 OV'!K18,2),"")</f>
        <v>0</v>
      </c>
      <c r="L18" s="85">
        <f>IF(ISNUMBER('Tabulka č. 2'!L18-'KN 2017 OV'!L18),ROUND('Tabulka č. 2'!L18-'KN 2017 OV'!L18,2),"")</f>
        <v>0</v>
      </c>
      <c r="M18" s="85">
        <f>IF(ISNUMBER('Tabulka č. 2'!M18-'KN 2017 OV'!M18),ROUND('Tabulka č. 2'!M18-'KN 2017 OV'!M18,2),"")</f>
        <v>0</v>
      </c>
      <c r="N18" s="85">
        <f>IF(ISNUMBER('Tabulka č. 2'!N18-'KN 2017 OV'!N18),ROUND('Tabulka č. 2'!N18-'KN 2017 OV'!N18,2),"")</f>
        <v>0</v>
      </c>
      <c r="O18" s="87">
        <f>IF(ISNUMBER('Tabulka č. 2'!O18-'KN 2017 OV'!O18),ROUND('Tabulka č. 2'!O18-'KN 2017 OV'!O18,2),"")</f>
        <v>0</v>
      </c>
      <c r="P18" s="48">
        <f t="shared" si="1"/>
        <v>0.12461538461538463</v>
      </c>
    </row>
    <row r="19" spans="1:16" s="39" customFormat="1" ht="15.75" thickBot="1" x14ac:dyDescent="0.3">
      <c r="A19" s="44" t="s">
        <v>28</v>
      </c>
      <c r="B19" s="91">
        <f>IF(ISNUMBER('Tabulka č. 2'!B19-'KN 2017 OV'!B19),ROUND('Tabulka č. 2'!B19-'KN 2017 OV'!B19,0),"")</f>
        <v>3480</v>
      </c>
      <c r="C19" s="91">
        <f>IF(ISNUMBER('Tabulka č. 2'!C19-'KN 2017 OV'!C19),ROUND('Tabulka č. 2'!C19-'KN 2017 OV'!C19,0),"")</f>
        <v>3727</v>
      </c>
      <c r="D19" s="91">
        <f>IF(ISNUMBER('Tabulka č. 2'!D19-'KN 2017 OV'!D19),ROUND('Tabulka č. 2'!D19-'KN 2017 OV'!D19,0),"")</f>
        <v>2916</v>
      </c>
      <c r="E19" s="91">
        <f>IF(ISNUMBER('Tabulka č. 2'!E19-'KN 2017 OV'!E19),ROUND('Tabulka č. 2'!E19-'KN 2017 OV'!E19,0),"")</f>
        <v>3327</v>
      </c>
      <c r="F19" s="91" t="str">
        <f>IF(ISNUMBER('Tabulka č. 2'!F19-'KN 2017 OV'!F19),ROUND('Tabulka č. 2'!F19-'KN 2017 OV'!F19,0),"")</f>
        <v/>
      </c>
      <c r="G19" s="91">
        <f>IF(ISNUMBER('Tabulka č. 2'!G19-'KN 2017 OV'!G19),ROUND('Tabulka č. 2'!G19-'KN 2017 OV'!G19,0),"")</f>
        <v>1900</v>
      </c>
      <c r="H19" s="91">
        <f>IF(ISNUMBER('Tabulka č. 2'!H19-'KN 2017 OV'!H19),ROUND('Tabulka č. 2'!H19-'KN 2017 OV'!H19,0),"")</f>
        <v>1720</v>
      </c>
      <c r="I19" s="91">
        <f>IF(ISNUMBER('Tabulka č. 2'!I19-'KN 2017 OV'!I19),ROUND('Tabulka č. 2'!I19-'KN 2017 OV'!I19,0),"")</f>
        <v>2751</v>
      </c>
      <c r="J19" s="91">
        <f>IF(ISNUMBER('Tabulka č. 2'!J19-'KN 2017 OV'!J19),ROUND('Tabulka č. 2'!J19-'KN 2017 OV'!J19,0),"")</f>
        <v>4261</v>
      </c>
      <c r="K19" s="91">
        <f>IF(ISNUMBER('Tabulka č. 2'!K19-'KN 2017 OV'!K19),ROUND('Tabulka č. 2'!K19-'KN 2017 OV'!K19,0),"")</f>
        <v>2784</v>
      </c>
      <c r="L19" s="92">
        <f>IF(ISNUMBER('Tabulka č. 2'!L19-'KN 2017 OV'!L19),ROUND('Tabulka č. 2'!L19-'KN 2017 OV'!L19,0),"")</f>
        <v>3385</v>
      </c>
      <c r="M19" s="91">
        <f>IF(ISNUMBER('Tabulka č. 2'!M19-'KN 2017 OV'!M19),ROUND('Tabulka č. 2'!M19-'KN 2017 OV'!M19,0),"")</f>
        <v>2810</v>
      </c>
      <c r="N19" s="91">
        <f>IF(ISNUMBER('Tabulka č. 2'!N19-'KN 2017 OV'!N19),ROUND('Tabulka č. 2'!N19-'KN 2017 OV'!N19,0),"")</f>
        <v>1043</v>
      </c>
      <c r="O19" s="93">
        <f>IF(ISNUMBER('Tabulka č. 2'!O19-'KN 2017 OV'!O19),ROUND('Tabulka č. 2'!O19-'KN 2017 OV'!O19,0),"")</f>
        <v>3000</v>
      </c>
      <c r="P19" s="50">
        <f t="shared" si="1"/>
        <v>2854.1538461538462</v>
      </c>
    </row>
    <row r="20" spans="1:16" s="41" customFormat="1" ht="19.5" thickBot="1" x14ac:dyDescent="0.35">
      <c r="A20" s="98" t="str">
        <f>'KN 2018'!A8</f>
        <v>36-67-E/01 Zednické práce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35</v>
      </c>
      <c r="B21" s="81">
        <f>IF(ISNUMBER('Tabulka č. 2'!B21-'KN 2017 OV'!B21),ROUND('Tabulka č. 2'!B21-'KN 2017 OV'!B21,0),"")</f>
        <v>5141</v>
      </c>
      <c r="C21" s="81">
        <f>IF(ISNUMBER('Tabulka č. 2'!C21-'KN 2017 OV'!C21),ROUND('Tabulka č. 2'!C21-'KN 2017 OV'!C21,0),"")</f>
        <v>4609</v>
      </c>
      <c r="D21" s="81">
        <f>IF(ISNUMBER('Tabulka č. 2'!D21-'KN 2017 OV'!D21),ROUND('Tabulka č. 2'!D21-'KN 2017 OV'!D21,0),"")</f>
        <v>6171</v>
      </c>
      <c r="E21" s="81">
        <f>IF(ISNUMBER('Tabulka č. 2'!E21-'KN 2017 OV'!E21),ROUND('Tabulka č. 2'!E21-'KN 2017 OV'!E21,0),"")</f>
        <v>6177</v>
      </c>
      <c r="F21" s="81">
        <f>IF(ISNUMBER('Tabulka č. 2'!F21-'KN 2017 OV'!F21),ROUND('Tabulka č. 2'!F21-'KN 2017 OV'!F21,0),"")</f>
        <v>7077</v>
      </c>
      <c r="G21" s="81">
        <f>IF(ISNUMBER('Tabulka č. 2'!G21-'KN 2017 OV'!G21),ROUND('Tabulka č. 2'!G21-'KN 2017 OV'!G21,0),"")</f>
        <v>3561</v>
      </c>
      <c r="H21" s="81">
        <f>IF(ISNUMBER('Tabulka č. 2'!H21-'KN 2017 OV'!H21),ROUND('Tabulka č. 2'!H21-'KN 2017 OV'!H21,0),"")</f>
        <v>449</v>
      </c>
      <c r="I21" s="81">
        <f>IF(ISNUMBER('Tabulka č. 2'!I21-'KN 2017 OV'!I21),ROUND('Tabulka č. 2'!I21-'KN 2017 OV'!I21,0),"")</f>
        <v>4065</v>
      </c>
      <c r="J21" s="81">
        <f>IF(ISNUMBER('Tabulka č. 2'!J21-'KN 2017 OV'!J21),ROUND('Tabulka č. 2'!J21-'KN 2017 OV'!J21,0),"")</f>
        <v>4718</v>
      </c>
      <c r="K21" s="81">
        <f>IF(ISNUMBER('Tabulka č. 2'!K21-'KN 2017 OV'!K21),ROUND('Tabulka č. 2'!K21-'KN 2017 OV'!K21,0),"")</f>
        <v>4166</v>
      </c>
      <c r="L21" s="81">
        <f>IF(ISNUMBER('Tabulka č. 2'!L21-'KN 2017 OV'!L21),ROUND('Tabulka č. 2'!L21-'KN 2017 OV'!L21,0),"")</f>
        <v>4231</v>
      </c>
      <c r="M21" s="81">
        <f>IF(ISNUMBER('Tabulka č. 2'!M21-'KN 2017 OV'!M21),ROUND('Tabulka č. 2'!M21-'KN 2017 OV'!M21,0),"")</f>
        <v>4256</v>
      </c>
      <c r="N21" s="81">
        <f>IF(ISNUMBER('Tabulka č. 2'!N21-'KN 2017 OV'!N21),ROUND('Tabulka č. 2'!N21-'KN 2017 OV'!N21,0),"")</f>
        <v>8547</v>
      </c>
      <c r="O21" s="82">
        <f>IF(ISNUMBER('Tabulka č. 2'!O21-'KN 2017 OV'!O21),ROUND('Tabulka č. 2'!O21-'KN 2017 OV'!O21,0),"")</f>
        <v>3361</v>
      </c>
      <c r="P21" s="46">
        <f>IF(ISNUMBER(AVERAGE(B21:O21)),AVERAGE(B21:O21),"")</f>
        <v>4752.0714285714284</v>
      </c>
    </row>
    <row r="22" spans="1:16" s="39" customFormat="1" x14ac:dyDescent="0.25">
      <c r="A22" s="42" t="s">
        <v>36</v>
      </c>
      <c r="B22" s="83">
        <f>IF(ISNUMBER('Tabulka č. 2'!B22-'KN 2017 OV'!B22),ROUND('Tabulka č. 2'!B22-'KN 2017 OV'!B22,0),"")</f>
        <v>0</v>
      </c>
      <c r="C22" s="83">
        <f>IF(ISNUMBER('Tabulka č. 2'!C22-'KN 2017 OV'!C22),ROUND('Tabulka č. 2'!C22-'KN 2017 OV'!C22,0),"")</f>
        <v>0</v>
      </c>
      <c r="D22" s="83">
        <f>IF(ISNUMBER('Tabulka č. 2'!D22-'KN 2017 OV'!D22),ROUND('Tabulka č. 2'!D22-'KN 2017 OV'!D22,0),"")</f>
        <v>0</v>
      </c>
      <c r="E22" s="83">
        <f>IF(ISNUMBER('Tabulka č. 2'!E22-'KN 2017 OV'!E22),ROUND('Tabulka č. 2'!E22-'KN 2017 OV'!E22,0),"")</f>
        <v>0</v>
      </c>
      <c r="F22" s="83">
        <f>IF(ISNUMBER('Tabulka č. 2'!F22-'KN 2017 OV'!F22),ROUND('Tabulka č. 2'!F22-'KN 2017 OV'!F22,0),"")</f>
        <v>0</v>
      </c>
      <c r="G22" s="83">
        <f>IF(ISNUMBER('Tabulka č. 2'!G22-'KN 2017 OV'!G22),ROUND('Tabulka č. 2'!G22-'KN 2017 OV'!G22,0),"")</f>
        <v>15</v>
      </c>
      <c r="H22" s="83">
        <f>IF(ISNUMBER('Tabulka č. 2'!H22-'KN 2017 OV'!H22),ROUND('Tabulka č. 2'!H22-'KN 2017 OV'!H22,0),"")</f>
        <v>0</v>
      </c>
      <c r="I22" s="83">
        <f>IF(ISNUMBER('Tabulka č. 2'!I22-'KN 2017 OV'!I22),ROUND('Tabulka č. 2'!I22-'KN 2017 OV'!I22,0),"")</f>
        <v>2</v>
      </c>
      <c r="J22" s="83">
        <f>IF(ISNUMBER('Tabulka č. 2'!J22-'KN 2017 OV'!J22),ROUND('Tabulka č. 2'!J22-'KN 2017 OV'!J22,0),"")</f>
        <v>-14</v>
      </c>
      <c r="K22" s="83">
        <f>IF(ISNUMBER('Tabulka č. 2'!K22-'KN 2017 OV'!K22),ROUND('Tabulka č. 2'!K22-'KN 2017 OV'!K22,0),"")</f>
        <v>-11</v>
      </c>
      <c r="L22" s="83">
        <f>IF(ISNUMBER('Tabulka č. 2'!L22-'KN 2017 OV'!L22),ROUND('Tabulka č. 2'!L22-'KN 2017 OV'!L22,0),"")</f>
        <v>0</v>
      </c>
      <c r="M22" s="83">
        <f>IF(ISNUMBER('Tabulka č. 2'!M22-'KN 2017 OV'!M22),ROUND('Tabulka č. 2'!M22-'KN 2017 OV'!M22,0),"")</f>
        <v>0</v>
      </c>
      <c r="N22" s="83">
        <f>IF(ISNUMBER('Tabulka č. 2'!N22-'KN 2017 OV'!N22),ROUND('Tabulka č. 2'!N22-'KN 2017 OV'!N22,0),"")</f>
        <v>0</v>
      </c>
      <c r="O22" s="84">
        <f>IF(ISNUMBER('Tabulka č. 2'!O22-'KN 2017 OV'!O22),ROUND('Tabulka č. 2'!O22-'KN 2017 OV'!O22,0),"")</f>
        <v>-15</v>
      </c>
      <c r="P22" s="47">
        <f t="shared" ref="P22:P26" si="2">IF(ISNUMBER(AVERAGE(B22:O22)),AVERAGE(B22:O22),"")</f>
        <v>-1.6428571428571428</v>
      </c>
    </row>
    <row r="23" spans="1:16" x14ac:dyDescent="0.25">
      <c r="A23" s="43" t="s">
        <v>25</v>
      </c>
      <c r="B23" s="85">
        <f>IF(ISNUMBER('Tabulka č. 2'!B23-'KN 2017 OV'!B23),ROUND('Tabulka č. 2'!B23-'KN 2017 OV'!B23,2),"")</f>
        <v>0</v>
      </c>
      <c r="C23" s="85">
        <f>IF(ISNUMBER('Tabulka č. 2'!C23-'KN 2017 OV'!C23),ROUND('Tabulka č. 2'!C23-'KN 2017 OV'!C23,2),"")</f>
        <v>0.53</v>
      </c>
      <c r="D23" s="85">
        <f>IF(ISNUMBER('Tabulka č. 2'!D23-'KN 2017 OV'!D23),ROUND('Tabulka č. 2'!D23-'KN 2017 OV'!D23,2),"")</f>
        <v>0</v>
      </c>
      <c r="E23" s="85">
        <f>IF(ISNUMBER('Tabulka č. 2'!E23-'KN 2017 OV'!E23),ROUND('Tabulka č. 2'!E23-'KN 2017 OV'!E23,2),"")</f>
        <v>0</v>
      </c>
      <c r="F23" s="85">
        <f>IF(ISNUMBER('Tabulka č. 2'!F23-'KN 2017 OV'!F23),ROUND('Tabulka č. 2'!F23-'KN 2017 OV'!F23,2),"")</f>
        <v>0</v>
      </c>
      <c r="G23" s="86">
        <f>IF(ISNUMBER('Tabulka č. 2'!G23-'KN 2017 OV'!G23),ROUND('Tabulka č. 2'!G23-'KN 2017 OV'!G23,2),"")</f>
        <v>0</v>
      </c>
      <c r="H23" s="85">
        <f>IF(ISNUMBER('Tabulka č. 2'!H23-'KN 2017 OV'!H23),ROUND('Tabulka č. 2'!H23-'KN 2017 OV'!H23,2),"")</f>
        <v>0.59</v>
      </c>
      <c r="I23" s="85">
        <f>IF(ISNUMBER('Tabulka č. 2'!I23-'KN 2017 OV'!I23),ROUND('Tabulka č. 2'!I23-'KN 2017 OV'!I23,2),"")</f>
        <v>0</v>
      </c>
      <c r="J23" s="85">
        <f>IF(ISNUMBER('Tabulka č. 2'!J23-'KN 2017 OV'!J23),ROUND('Tabulka č. 2'!J23-'KN 2017 OV'!J23,2),"")</f>
        <v>0</v>
      </c>
      <c r="K23" s="85">
        <f>IF(ISNUMBER('Tabulka č. 2'!K23-'KN 2017 OV'!K23),ROUND('Tabulka č. 2'!K23-'KN 2017 OV'!K23,2),"")</f>
        <v>0</v>
      </c>
      <c r="L23" s="85">
        <f>IF(ISNUMBER('Tabulka č. 2'!L23-'KN 2017 OV'!L23),ROUND('Tabulka č. 2'!L23-'KN 2017 OV'!L23,2),"")</f>
        <v>0</v>
      </c>
      <c r="M23" s="85">
        <f>IF(ISNUMBER('Tabulka č. 2'!M23-'KN 2017 OV'!M23),ROUND('Tabulka č. 2'!M23-'KN 2017 OV'!M23,2),"")</f>
        <v>0</v>
      </c>
      <c r="N23" s="85">
        <f>IF(ISNUMBER('Tabulka č. 2'!N23-'KN 2017 OV'!N23),ROUND('Tabulka č. 2'!N23-'KN 2017 OV'!N23,2),"")</f>
        <v>-5</v>
      </c>
      <c r="O23" s="87">
        <f>IF(ISNUMBER('Tabulka č. 2'!O23-'KN 2017 OV'!O23),ROUND('Tabulka č. 2'!O23-'KN 2017 OV'!O23,2),"")</f>
        <v>0</v>
      </c>
      <c r="P23" s="48">
        <f t="shared" si="2"/>
        <v>-0.27714285714285714</v>
      </c>
    </row>
    <row r="24" spans="1:16" s="39" customFormat="1" x14ac:dyDescent="0.25">
      <c r="A24" s="42" t="s">
        <v>26</v>
      </c>
      <c r="B24" s="88">
        <f>IF(ISNUMBER('Tabulka č. 2'!B24-'KN 2017 OV'!B24),ROUND('Tabulka č. 2'!B24-'KN 2017 OV'!B24,0),"")</f>
        <v>3550</v>
      </c>
      <c r="C24" s="88">
        <f>IF(ISNUMBER('Tabulka č. 2'!C24-'KN 2017 OV'!C24),ROUND('Tabulka č. 2'!C24-'KN 2017 OV'!C24,0),"")</f>
        <v>5738</v>
      </c>
      <c r="D24" s="88">
        <f>IF(ISNUMBER('Tabulka č. 2'!D24-'KN 2017 OV'!D24),ROUND('Tabulka č. 2'!D24-'KN 2017 OV'!D24,0),"")</f>
        <v>3706</v>
      </c>
      <c r="E24" s="88">
        <f>IF(ISNUMBER('Tabulka č. 2'!E24-'KN 2017 OV'!E24),ROUND('Tabulka č. 2'!E24-'KN 2017 OV'!E24,0),"")</f>
        <v>4047</v>
      </c>
      <c r="F24" s="88">
        <f>IF(ISNUMBER('Tabulka č. 2'!F24-'KN 2017 OV'!F24),ROUND('Tabulka č. 2'!F24-'KN 2017 OV'!F24,0),"")</f>
        <v>3500</v>
      </c>
      <c r="G24" s="88">
        <f>IF(ISNUMBER('Tabulka č. 2'!G24-'KN 2017 OV'!G24),ROUND('Tabulka č. 2'!G24-'KN 2017 OV'!G24,0),"")</f>
        <v>2348</v>
      </c>
      <c r="H24" s="88">
        <f>IF(ISNUMBER('Tabulka č. 2'!H24-'KN 2017 OV'!H24),ROUND('Tabulka č. 2'!H24-'KN 2017 OV'!H24,0),"")</f>
        <v>2180</v>
      </c>
      <c r="I24" s="88">
        <f>IF(ISNUMBER('Tabulka č. 2'!I24-'KN 2017 OV'!I24),ROUND('Tabulka č. 2'!I24-'KN 2017 OV'!I24,0),"")</f>
        <v>3729</v>
      </c>
      <c r="J24" s="88">
        <f>IF(ISNUMBER('Tabulka č. 2'!J24-'KN 2017 OV'!J24),ROUND('Tabulka č. 2'!J24-'KN 2017 OV'!J24,0),"")</f>
        <v>3870</v>
      </c>
      <c r="K24" s="88">
        <f>IF(ISNUMBER('Tabulka č. 2'!K24-'KN 2017 OV'!K24),ROUND('Tabulka č. 2'!K24-'KN 2017 OV'!K24,0),"")</f>
        <v>3388</v>
      </c>
      <c r="L24" s="89">
        <f>IF(ISNUMBER('Tabulka č. 2'!L24-'KN 2017 OV'!L24),ROUND('Tabulka č. 2'!L24-'KN 2017 OV'!L24,0),"")</f>
        <v>4214</v>
      </c>
      <c r="M24" s="88">
        <f>IF(ISNUMBER('Tabulka č. 2'!M24-'KN 2017 OV'!M24),ROUND('Tabulka č. 2'!M24-'KN 2017 OV'!M24,0),"")</f>
        <v>3721</v>
      </c>
      <c r="N24" s="88">
        <f>IF(ISNUMBER('Tabulka č. 2'!N24-'KN 2017 OV'!N24),ROUND('Tabulka č. 2'!N24-'KN 2017 OV'!N24,0),"")</f>
        <v>3601</v>
      </c>
      <c r="O24" s="90">
        <f>IF(ISNUMBER('Tabulka č. 2'!O24-'KN 2017 OV'!O24),ROUND('Tabulka č. 2'!O24-'KN 2017 OV'!O24,0),"")</f>
        <v>3280</v>
      </c>
      <c r="P24" s="49">
        <f t="shared" si="2"/>
        <v>3633.7142857142858</v>
      </c>
    </row>
    <row r="25" spans="1:16" x14ac:dyDescent="0.25">
      <c r="A25" s="43" t="s">
        <v>27</v>
      </c>
      <c r="B25" s="85">
        <f>IF(ISNUMBER('Tabulka č. 2'!B25-'KN 2017 OV'!B25),ROUND('Tabulka č. 2'!B25-'KN 2017 OV'!B25,2),"")</f>
        <v>0</v>
      </c>
      <c r="C25" s="85">
        <f>IF(ISNUMBER('Tabulka č. 2'!C25-'KN 2017 OV'!C25),ROUND('Tabulka č. 2'!C25-'KN 2017 OV'!C25,2),"")</f>
        <v>1.62</v>
      </c>
      <c r="D25" s="85">
        <f>IF(ISNUMBER('Tabulka č. 2'!D25-'KN 2017 OV'!D25),ROUND('Tabulka č. 2'!D25-'KN 2017 OV'!D25,2),"")</f>
        <v>0</v>
      </c>
      <c r="E25" s="85">
        <f>IF(ISNUMBER('Tabulka č. 2'!E25-'KN 2017 OV'!E25),ROUND('Tabulka č. 2'!E25-'KN 2017 OV'!E25,2),"")</f>
        <v>0</v>
      </c>
      <c r="F25" s="85">
        <f>IF(ISNUMBER('Tabulka č. 2'!F25-'KN 2017 OV'!F25),ROUND('Tabulka č. 2'!F25-'KN 2017 OV'!F25,2),"")</f>
        <v>-58.22</v>
      </c>
      <c r="G25" s="86">
        <f>IF(ISNUMBER('Tabulka č. 2'!G25-'KN 2017 OV'!G25),ROUND('Tabulka č. 2'!G25-'KN 2017 OV'!G25,2),"")</f>
        <v>0</v>
      </c>
      <c r="H25" s="85">
        <f>IF(ISNUMBER('Tabulka č. 2'!H25-'KN 2017 OV'!H25),ROUND('Tabulka č. 2'!H25-'KN 2017 OV'!H25,2),"")</f>
        <v>0</v>
      </c>
      <c r="I25" s="85">
        <f>IF(ISNUMBER('Tabulka č. 2'!I25-'KN 2017 OV'!I25),ROUND('Tabulka č. 2'!I25-'KN 2017 OV'!I25,2),"")</f>
        <v>0</v>
      </c>
      <c r="J25" s="85">
        <f>IF(ISNUMBER('Tabulka č. 2'!J25-'KN 2017 OV'!J25),ROUND('Tabulka č. 2'!J25-'KN 2017 OV'!J25,2),"")</f>
        <v>0</v>
      </c>
      <c r="K25" s="85">
        <f>IF(ISNUMBER('Tabulka č. 2'!K25-'KN 2017 OV'!K25),ROUND('Tabulka č. 2'!K25-'KN 2017 OV'!K25,2),"")</f>
        <v>0</v>
      </c>
      <c r="L25" s="85">
        <f>IF(ISNUMBER('Tabulka č. 2'!L25-'KN 2017 OV'!L25),ROUND('Tabulka č. 2'!L25-'KN 2017 OV'!L25,2),"")</f>
        <v>0</v>
      </c>
      <c r="M25" s="85">
        <f>IF(ISNUMBER('Tabulka č. 2'!M25-'KN 2017 OV'!M25),ROUND('Tabulka č. 2'!M25-'KN 2017 OV'!M25,2),"")</f>
        <v>0</v>
      </c>
      <c r="N25" s="85">
        <f>IF(ISNUMBER('Tabulka č. 2'!N25-'KN 2017 OV'!N25),ROUND('Tabulka č. 2'!N25-'KN 2017 OV'!N25,2),"")</f>
        <v>0</v>
      </c>
      <c r="O25" s="87">
        <f>IF(ISNUMBER('Tabulka č. 2'!O25-'KN 2017 OV'!O25),ROUND('Tabulka č. 2'!O25-'KN 2017 OV'!O25,2),"")</f>
        <v>0</v>
      </c>
      <c r="P25" s="48">
        <f t="shared" si="2"/>
        <v>-4.0428571428571427</v>
      </c>
    </row>
    <row r="26" spans="1:16" s="39" customFormat="1" ht="15.75" thickBot="1" x14ac:dyDescent="0.3">
      <c r="A26" s="44" t="s">
        <v>28</v>
      </c>
      <c r="B26" s="91">
        <f>IF(ISNUMBER('Tabulka č. 2'!B26-'KN 2017 OV'!B26),ROUND('Tabulka č. 2'!B26-'KN 2017 OV'!B26,0),"")</f>
        <v>3480</v>
      </c>
      <c r="C26" s="91">
        <f>IF(ISNUMBER('Tabulka č. 2'!C26-'KN 2017 OV'!C26),ROUND('Tabulka č. 2'!C26-'KN 2017 OV'!C26,0),"")</f>
        <v>3727</v>
      </c>
      <c r="D26" s="91">
        <f>IF(ISNUMBER('Tabulka č. 2'!D26-'KN 2017 OV'!D26),ROUND('Tabulka č. 2'!D26-'KN 2017 OV'!D26,0),"")</f>
        <v>2916</v>
      </c>
      <c r="E26" s="91">
        <f>IF(ISNUMBER('Tabulka č. 2'!E26-'KN 2017 OV'!E26),ROUND('Tabulka č. 2'!E26-'KN 2017 OV'!E26,0),"")</f>
        <v>3327</v>
      </c>
      <c r="F26" s="91">
        <f>IF(ISNUMBER('Tabulka č. 2'!F26-'KN 2017 OV'!F26),ROUND('Tabulka č. 2'!F26-'KN 2017 OV'!F26,0),"")</f>
        <v>2700</v>
      </c>
      <c r="G26" s="91">
        <f>IF(ISNUMBER('Tabulka č. 2'!G26-'KN 2017 OV'!G26),ROUND('Tabulka č. 2'!G26-'KN 2017 OV'!G26,0),"")</f>
        <v>1900</v>
      </c>
      <c r="H26" s="91">
        <f>IF(ISNUMBER('Tabulka č. 2'!H26-'KN 2017 OV'!H26),ROUND('Tabulka č. 2'!H26-'KN 2017 OV'!H26,0),"")</f>
        <v>1720</v>
      </c>
      <c r="I26" s="91">
        <f>IF(ISNUMBER('Tabulka č. 2'!I26-'KN 2017 OV'!I26),ROUND('Tabulka č. 2'!I26-'KN 2017 OV'!I26,0),"")</f>
        <v>2751</v>
      </c>
      <c r="J26" s="91">
        <f>IF(ISNUMBER('Tabulka č. 2'!J26-'KN 2017 OV'!J26),ROUND('Tabulka č. 2'!J26-'KN 2017 OV'!J26,0),"")</f>
        <v>4261</v>
      </c>
      <c r="K26" s="91">
        <f>IF(ISNUMBER('Tabulka č. 2'!K26-'KN 2017 OV'!K26),ROUND('Tabulka č. 2'!K26-'KN 2017 OV'!K26,0),"")</f>
        <v>2784</v>
      </c>
      <c r="L26" s="92">
        <f>IF(ISNUMBER('Tabulka č. 2'!L26-'KN 2017 OV'!L26),ROUND('Tabulka č. 2'!L26-'KN 2017 OV'!L26,0),"")</f>
        <v>3385</v>
      </c>
      <c r="M26" s="91">
        <f>IF(ISNUMBER('Tabulka č. 2'!M26-'KN 2017 OV'!M26),ROUND('Tabulka č. 2'!M26-'KN 2017 OV'!M26,0),"")</f>
        <v>2810</v>
      </c>
      <c r="N26" s="91">
        <f>IF(ISNUMBER('Tabulka č. 2'!N26-'KN 2017 OV'!N26),ROUND('Tabulka č. 2'!N26-'KN 2017 OV'!N26,0),"")</f>
        <v>1043</v>
      </c>
      <c r="O26" s="93">
        <f>IF(ISNUMBER('Tabulka č. 2'!O26-'KN 2017 OV'!O26),ROUND('Tabulka č. 2'!O26-'KN 2017 OV'!O26,0),"")</f>
        <v>3000</v>
      </c>
      <c r="P26" s="50">
        <f t="shared" si="2"/>
        <v>2843.1428571428573</v>
      </c>
    </row>
    <row r="27" spans="1:16" s="41" customFormat="1" ht="19.5" thickBot="1" x14ac:dyDescent="0.35">
      <c r="A27" s="98" t="str">
        <f>'KN 2018'!A9</f>
        <v>29-51-E/01 Potravinářská výroba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35</v>
      </c>
      <c r="B28" s="81">
        <f>IF(ISNUMBER('Tabulka č. 2'!B28-'KN 2017 OV'!B28),ROUND('Tabulka č. 2'!B28-'KN 2017 OV'!B28,0),"")</f>
        <v>4888</v>
      </c>
      <c r="C28" s="81">
        <f>IF(ISNUMBER('Tabulka č. 2'!C28-'KN 2017 OV'!C28),ROUND('Tabulka č. 2'!C28-'KN 2017 OV'!C28,0),"")</f>
        <v>4808</v>
      </c>
      <c r="D28" s="81">
        <f>IF(ISNUMBER('Tabulka č. 2'!D28-'KN 2017 OV'!D28),ROUND('Tabulka č. 2'!D28-'KN 2017 OV'!D28,0),"")</f>
        <v>6171</v>
      </c>
      <c r="E28" s="81">
        <f>IF(ISNUMBER('Tabulka č. 2'!E28-'KN 2017 OV'!E28),ROUND('Tabulka č. 2'!E28-'KN 2017 OV'!E28,0),"")</f>
        <v>16063</v>
      </c>
      <c r="F28" s="81">
        <f>IF(ISNUMBER('Tabulka č. 2'!F28-'KN 2017 OV'!F28),ROUND('Tabulka č. 2'!F28-'KN 2017 OV'!F28,0),"")</f>
        <v>7742</v>
      </c>
      <c r="G28" s="81">
        <f>IF(ISNUMBER('Tabulka č. 2'!G28-'KN 2017 OV'!G28),ROUND('Tabulka č. 2'!G28-'KN 2017 OV'!G28,0),"")</f>
        <v>3137</v>
      </c>
      <c r="H28" s="81">
        <f>IF(ISNUMBER('Tabulka č. 2'!H28-'KN 2017 OV'!H28),ROUND('Tabulka č. 2'!H28-'KN 2017 OV'!H28,0),"")</f>
        <v>8885</v>
      </c>
      <c r="I28" s="81">
        <f>IF(ISNUMBER('Tabulka č. 2'!I28-'KN 2017 OV'!I28),ROUND('Tabulka č. 2'!I28-'KN 2017 OV'!I28,0),"")</f>
        <v>4065</v>
      </c>
      <c r="J28" s="81">
        <f>IF(ISNUMBER('Tabulka č. 2'!J28-'KN 2017 OV'!J28),ROUND('Tabulka č. 2'!J28-'KN 2017 OV'!J28,0),"")</f>
        <v>4386</v>
      </c>
      <c r="K28" s="81">
        <f>IF(ISNUMBER('Tabulka č. 2'!K28-'KN 2017 OV'!K28),ROUND('Tabulka č. 2'!K28-'KN 2017 OV'!K28,0),"")</f>
        <v>4166</v>
      </c>
      <c r="L28" s="81">
        <f>IF(ISNUMBER('Tabulka č. 2'!L28-'KN 2017 OV'!L28),ROUND('Tabulka č. 2'!L28-'KN 2017 OV'!L28,0),"")</f>
        <v>3720</v>
      </c>
      <c r="M28" s="81">
        <f>IF(ISNUMBER('Tabulka č. 2'!M28-'KN 2017 OV'!M28),ROUND('Tabulka č. 2'!M28-'KN 2017 OV'!M28,0),"")</f>
        <v>4003</v>
      </c>
      <c r="N28" s="81">
        <f>IF(ISNUMBER('Tabulka č. 2'!N28-'KN 2017 OV'!N28),ROUND('Tabulka č. 2'!N28-'KN 2017 OV'!N28,0),"")</f>
        <v>2346</v>
      </c>
      <c r="O28" s="82">
        <f>IF(ISNUMBER('Tabulka č. 2'!O28-'KN 2017 OV'!O28),ROUND('Tabulka č. 2'!O28-'KN 2017 OV'!O28,0),"")</f>
        <v>2696</v>
      </c>
      <c r="P28" s="46">
        <f>IF(ISNUMBER(AVERAGE(B28:O28)),AVERAGE(B28:O28),"")</f>
        <v>5505.4285714285716</v>
      </c>
    </row>
    <row r="29" spans="1:16" s="39" customFormat="1" x14ac:dyDescent="0.25">
      <c r="A29" s="42" t="s">
        <v>36</v>
      </c>
      <c r="B29" s="83">
        <f>IF(ISNUMBER('Tabulka č. 2'!B29-'KN 2017 OV'!B29),ROUND('Tabulka č. 2'!B29-'KN 2017 OV'!B29,0),"")</f>
        <v>0</v>
      </c>
      <c r="C29" s="83">
        <f>IF(ISNUMBER('Tabulka č. 2'!C29-'KN 2017 OV'!C29),ROUND('Tabulka č. 2'!C29-'KN 2017 OV'!C29,0),"")</f>
        <v>0</v>
      </c>
      <c r="D29" s="83">
        <f>IF(ISNUMBER('Tabulka č. 2'!D29-'KN 2017 OV'!D29),ROUND('Tabulka č. 2'!D29-'KN 2017 OV'!D29,0),"")</f>
        <v>0</v>
      </c>
      <c r="E29" s="83">
        <f>IF(ISNUMBER('Tabulka č. 2'!E29-'KN 2017 OV'!E29),ROUND('Tabulka č. 2'!E29-'KN 2017 OV'!E29,0),"")</f>
        <v>0</v>
      </c>
      <c r="F29" s="83">
        <f>IF(ISNUMBER('Tabulka č. 2'!F29-'KN 2017 OV'!F29),ROUND('Tabulka č. 2'!F29-'KN 2017 OV'!F29,0),"")</f>
        <v>0</v>
      </c>
      <c r="G29" s="83">
        <f>IF(ISNUMBER('Tabulka č. 2'!G29-'KN 2017 OV'!G29),ROUND('Tabulka č. 2'!G29-'KN 2017 OV'!G29,0),"")</f>
        <v>13</v>
      </c>
      <c r="H29" s="83">
        <f>IF(ISNUMBER('Tabulka č. 2'!H29-'KN 2017 OV'!H29),ROUND('Tabulka č. 2'!H29-'KN 2017 OV'!H29,0),"")</f>
        <v>0</v>
      </c>
      <c r="I29" s="83">
        <f>IF(ISNUMBER('Tabulka č. 2'!I29-'KN 2017 OV'!I29),ROUND('Tabulka č. 2'!I29-'KN 2017 OV'!I29,0),"")</f>
        <v>2</v>
      </c>
      <c r="J29" s="83">
        <f>IF(ISNUMBER('Tabulka č. 2'!J29-'KN 2017 OV'!J29),ROUND('Tabulka č. 2'!J29-'KN 2017 OV'!J29,0),"")</f>
        <v>-14</v>
      </c>
      <c r="K29" s="83">
        <f>IF(ISNUMBER('Tabulka č. 2'!K29-'KN 2017 OV'!K29),ROUND('Tabulka č. 2'!K29-'KN 2017 OV'!K29,0),"")</f>
        <v>-11</v>
      </c>
      <c r="L29" s="83">
        <f>IF(ISNUMBER('Tabulka č. 2'!L29-'KN 2017 OV'!L29),ROUND('Tabulka č. 2'!L29-'KN 2017 OV'!L29,0),"")</f>
        <v>0</v>
      </c>
      <c r="M29" s="83">
        <f>IF(ISNUMBER('Tabulka č. 2'!M29-'KN 2017 OV'!M29),ROUND('Tabulka č. 2'!M29-'KN 2017 OV'!M29,0),"")</f>
        <v>0</v>
      </c>
      <c r="N29" s="83">
        <f>IF(ISNUMBER('Tabulka č. 2'!N29-'KN 2017 OV'!N29),ROUND('Tabulka č. 2'!N29-'KN 2017 OV'!N29,0),"")</f>
        <v>0</v>
      </c>
      <c r="O29" s="84">
        <f>IF(ISNUMBER('Tabulka č. 2'!O29-'KN 2017 OV'!O29),ROUND('Tabulka č. 2'!O29-'KN 2017 OV'!O29,0),"")</f>
        <v>-15</v>
      </c>
      <c r="P29" s="47">
        <f t="shared" ref="P29:P33" si="3">IF(ISNUMBER(AVERAGE(B29:O29)),AVERAGE(B29:O29),"")</f>
        <v>-1.7857142857142858</v>
      </c>
    </row>
    <row r="30" spans="1:16" x14ac:dyDescent="0.25">
      <c r="A30" s="43" t="s">
        <v>25</v>
      </c>
      <c r="B30" s="85">
        <f>IF(ISNUMBER('Tabulka č. 2'!B30-'KN 2017 OV'!B30),ROUND('Tabulka č. 2'!B30-'KN 2017 OV'!B30,2),"")</f>
        <v>0</v>
      </c>
      <c r="C30" s="85">
        <f>IF(ISNUMBER('Tabulka č. 2'!C30-'KN 2017 OV'!C30),ROUND('Tabulka č. 2'!C30-'KN 2017 OV'!C30,2),"")</f>
        <v>0.51</v>
      </c>
      <c r="D30" s="85">
        <f>IF(ISNUMBER('Tabulka č. 2'!D30-'KN 2017 OV'!D30),ROUND('Tabulka č. 2'!D30-'KN 2017 OV'!D30,2),"")</f>
        <v>0</v>
      </c>
      <c r="E30" s="85">
        <f>IF(ISNUMBER('Tabulka č. 2'!E30-'KN 2017 OV'!E30),ROUND('Tabulka č. 2'!E30-'KN 2017 OV'!E30,2),"")</f>
        <v>-2.96</v>
      </c>
      <c r="F30" s="85">
        <f>IF(ISNUMBER('Tabulka č. 2'!F30-'KN 2017 OV'!F30),ROUND('Tabulka č. 2'!F30-'KN 2017 OV'!F30,2),"")</f>
        <v>-1.26</v>
      </c>
      <c r="G30" s="86">
        <f>IF(ISNUMBER('Tabulka č. 2'!G30-'KN 2017 OV'!G30),ROUND('Tabulka č. 2'!G30-'KN 2017 OV'!G30,2),"")</f>
        <v>0</v>
      </c>
      <c r="H30" s="85">
        <f>IF(ISNUMBER('Tabulka č. 2'!H30-'KN 2017 OV'!H30),ROUND('Tabulka č. 2'!H30-'KN 2017 OV'!H30,2),"")</f>
        <v>-0.25</v>
      </c>
      <c r="I30" s="85">
        <f>IF(ISNUMBER('Tabulka č. 2'!I30-'KN 2017 OV'!I30),ROUND('Tabulka č. 2'!I30-'KN 2017 OV'!I30,2),"")</f>
        <v>0</v>
      </c>
      <c r="J30" s="85">
        <f>IF(ISNUMBER('Tabulka č. 2'!J30-'KN 2017 OV'!J30),ROUND('Tabulka č. 2'!J30-'KN 2017 OV'!J30,2),"")</f>
        <v>0</v>
      </c>
      <c r="K30" s="85">
        <f>IF(ISNUMBER('Tabulka č. 2'!K30-'KN 2017 OV'!K30),ROUND('Tabulka č. 2'!K30-'KN 2017 OV'!K30,2),"")</f>
        <v>0</v>
      </c>
      <c r="L30" s="85">
        <f>IF(ISNUMBER('Tabulka č. 2'!L30-'KN 2017 OV'!L30),ROUND('Tabulka č. 2'!L30-'KN 2017 OV'!L30,2),"")</f>
        <v>0</v>
      </c>
      <c r="M30" s="85">
        <f>IF(ISNUMBER('Tabulka č. 2'!M30-'KN 2017 OV'!M30),ROUND('Tabulka č. 2'!M30-'KN 2017 OV'!M30,2),"")</f>
        <v>0</v>
      </c>
      <c r="N30" s="85">
        <f>IF(ISNUMBER('Tabulka č. 2'!N30-'KN 2017 OV'!N30),ROUND('Tabulka č. 2'!N30-'KN 2017 OV'!N30,2),"")</f>
        <v>0</v>
      </c>
      <c r="O30" s="87">
        <f>IF(ISNUMBER('Tabulka č. 2'!O30-'KN 2017 OV'!O30),ROUND('Tabulka č. 2'!O30-'KN 2017 OV'!O30,2),"")</f>
        <v>0</v>
      </c>
      <c r="P30" s="48">
        <f t="shared" si="3"/>
        <v>-0.28285714285714286</v>
      </c>
    </row>
    <row r="31" spans="1:16" s="39" customFormat="1" x14ac:dyDescent="0.25">
      <c r="A31" s="42" t="s">
        <v>26</v>
      </c>
      <c r="B31" s="88">
        <f>IF(ISNUMBER('Tabulka č. 2'!B31-'KN 2017 OV'!B31),ROUND('Tabulka č. 2'!B31-'KN 2017 OV'!B31,0),"")</f>
        <v>3550</v>
      </c>
      <c r="C31" s="88">
        <f>IF(ISNUMBER('Tabulka č. 2'!C31-'KN 2017 OV'!C31),ROUND('Tabulka č. 2'!C31-'KN 2017 OV'!C31,0),"")</f>
        <v>5738</v>
      </c>
      <c r="D31" s="88">
        <f>IF(ISNUMBER('Tabulka č. 2'!D31-'KN 2017 OV'!D31),ROUND('Tabulka č. 2'!D31-'KN 2017 OV'!D31,0),"")</f>
        <v>3706</v>
      </c>
      <c r="E31" s="88">
        <f>IF(ISNUMBER('Tabulka č. 2'!E31-'KN 2017 OV'!E31),ROUND('Tabulka č. 2'!E31-'KN 2017 OV'!E31,0),"")</f>
        <v>4047</v>
      </c>
      <c r="F31" s="88">
        <f>IF(ISNUMBER('Tabulka č. 2'!F31-'KN 2017 OV'!F31),ROUND('Tabulka č. 2'!F31-'KN 2017 OV'!F31,0),"")</f>
        <v>3500</v>
      </c>
      <c r="G31" s="88">
        <f>IF(ISNUMBER('Tabulka č. 2'!G31-'KN 2017 OV'!G31),ROUND('Tabulka č. 2'!G31-'KN 2017 OV'!G31,0),"")</f>
        <v>2348</v>
      </c>
      <c r="H31" s="88">
        <f>IF(ISNUMBER('Tabulka č. 2'!H31-'KN 2017 OV'!H31),ROUND('Tabulka č. 2'!H31-'KN 2017 OV'!H31,0),"")</f>
        <v>2180</v>
      </c>
      <c r="I31" s="88">
        <f>IF(ISNUMBER('Tabulka č. 2'!I31-'KN 2017 OV'!I31),ROUND('Tabulka č. 2'!I31-'KN 2017 OV'!I31,0),"")</f>
        <v>3729</v>
      </c>
      <c r="J31" s="88">
        <f>IF(ISNUMBER('Tabulka č. 2'!J31-'KN 2017 OV'!J31),ROUND('Tabulka č. 2'!J31-'KN 2017 OV'!J31,0),"")</f>
        <v>3870</v>
      </c>
      <c r="K31" s="88">
        <f>IF(ISNUMBER('Tabulka č. 2'!K31-'KN 2017 OV'!K31),ROUND('Tabulka č. 2'!K31-'KN 2017 OV'!K31,0),"")</f>
        <v>3388</v>
      </c>
      <c r="L31" s="89">
        <f>IF(ISNUMBER('Tabulka č. 2'!L31-'KN 2017 OV'!L31),ROUND('Tabulka č. 2'!L31-'KN 2017 OV'!L31,0),"")</f>
        <v>4214</v>
      </c>
      <c r="M31" s="88">
        <f>IF(ISNUMBER('Tabulka č. 2'!M31-'KN 2017 OV'!M31),ROUND('Tabulka č. 2'!M31-'KN 2017 OV'!M31,0),"")</f>
        <v>3721</v>
      </c>
      <c r="N31" s="88">
        <f>IF(ISNUMBER('Tabulka č. 2'!N31-'KN 2017 OV'!N31),ROUND('Tabulka č. 2'!N31-'KN 2017 OV'!N31,0),"")</f>
        <v>3601</v>
      </c>
      <c r="O31" s="90">
        <f>IF(ISNUMBER('Tabulka č. 2'!O31-'KN 2017 OV'!O31),ROUND('Tabulka č. 2'!O31-'KN 2017 OV'!O31,0),"")</f>
        <v>3280</v>
      </c>
      <c r="P31" s="49">
        <f t="shared" si="3"/>
        <v>3633.7142857142858</v>
      </c>
    </row>
    <row r="32" spans="1:16" x14ac:dyDescent="0.25">
      <c r="A32" s="43" t="s">
        <v>27</v>
      </c>
      <c r="B32" s="85">
        <f>IF(ISNUMBER('Tabulka č. 2'!B32-'KN 2017 OV'!B32),ROUND('Tabulka č. 2'!B32-'KN 2017 OV'!B32,2),"")</f>
        <v>38.4</v>
      </c>
      <c r="C32" s="85">
        <f>IF(ISNUMBER('Tabulka č. 2'!C32-'KN 2017 OV'!C32),ROUND('Tabulka č. 2'!C32-'KN 2017 OV'!C32,2),"")</f>
        <v>38.619999999999997</v>
      </c>
      <c r="D32" s="85">
        <f>IF(ISNUMBER('Tabulka č. 2'!D32-'KN 2017 OV'!D32),ROUND('Tabulka č. 2'!D32-'KN 2017 OV'!D32,2),"")</f>
        <v>18.39</v>
      </c>
      <c r="E32" s="85">
        <f>IF(ISNUMBER('Tabulka č. 2'!E32-'KN 2017 OV'!E32),ROUND('Tabulka č. 2'!E32-'KN 2017 OV'!E32,2),"")</f>
        <v>13.7</v>
      </c>
      <c r="F32" s="85">
        <f>IF(ISNUMBER('Tabulka č. 2'!F32-'KN 2017 OV'!F32),ROUND('Tabulka č. 2'!F32-'KN 2017 OV'!F32,2),"")</f>
        <v>27.75</v>
      </c>
      <c r="G32" s="86">
        <f>IF(ISNUMBER('Tabulka č. 2'!G32-'KN 2017 OV'!G32),ROUND('Tabulka č. 2'!G32-'KN 2017 OV'!G32,2),"")</f>
        <v>34.799999999999997</v>
      </c>
      <c r="H32" s="85">
        <f>IF(ISNUMBER('Tabulka č. 2'!H32-'KN 2017 OV'!H32),ROUND('Tabulka č. 2'!H32-'KN 2017 OV'!H32,2),"")</f>
        <v>16.11</v>
      </c>
      <c r="I32" s="85">
        <f>IF(ISNUMBER('Tabulka č. 2'!I32-'KN 2017 OV'!I32),ROUND('Tabulka č. 2'!I32-'KN 2017 OV'!I32,2),"")</f>
        <v>35.18</v>
      </c>
      <c r="J32" s="85">
        <f>IF(ISNUMBER('Tabulka č. 2'!J32-'KN 2017 OV'!J32),ROUND('Tabulka č. 2'!J32-'KN 2017 OV'!J32,2),"")</f>
        <v>24</v>
      </c>
      <c r="K32" s="85">
        <f>IF(ISNUMBER('Tabulka č. 2'!K32-'KN 2017 OV'!K32),ROUND('Tabulka č. 2'!K32-'KN 2017 OV'!K32,2),"")</f>
        <v>28.44</v>
      </c>
      <c r="L32" s="85">
        <f>IF(ISNUMBER('Tabulka č. 2'!L32-'KN 2017 OV'!L32),ROUND('Tabulka č. 2'!L32-'KN 2017 OV'!L32,2),"")</f>
        <v>18.55</v>
      </c>
      <c r="M32" s="85">
        <f>IF(ISNUMBER('Tabulka č. 2'!M32-'KN 2017 OV'!M32),ROUND('Tabulka č. 2'!M32-'KN 2017 OV'!M32,2),"")</f>
        <v>8.9499999999999993</v>
      </c>
      <c r="N32" s="85">
        <f>IF(ISNUMBER('Tabulka č. 2'!N32-'KN 2017 OV'!N32),ROUND('Tabulka č. 2'!N32-'KN 2017 OV'!N32,2),"")</f>
        <v>66.86</v>
      </c>
      <c r="O32" s="87">
        <f>IF(ISNUMBER('Tabulka č. 2'!O32-'KN 2017 OV'!O32),ROUND('Tabulka č. 2'!O32-'KN 2017 OV'!O32,2),"")</f>
        <v>16.8</v>
      </c>
      <c r="P32" s="48">
        <f t="shared" si="3"/>
        <v>27.610714285714291</v>
      </c>
    </row>
    <row r="33" spans="1:16" s="39" customFormat="1" ht="15.75" thickBot="1" x14ac:dyDescent="0.3">
      <c r="A33" s="44" t="s">
        <v>28</v>
      </c>
      <c r="B33" s="91">
        <f>IF(ISNUMBER('Tabulka č. 2'!B33-'KN 2017 OV'!B33),ROUND('Tabulka č. 2'!B33-'KN 2017 OV'!B33,0),"")</f>
        <v>3480</v>
      </c>
      <c r="C33" s="91">
        <f>IF(ISNUMBER('Tabulka č. 2'!C33-'KN 2017 OV'!C33),ROUND('Tabulka č. 2'!C33-'KN 2017 OV'!C33,0),"")</f>
        <v>3727</v>
      </c>
      <c r="D33" s="91">
        <f>IF(ISNUMBER('Tabulka č. 2'!D33-'KN 2017 OV'!D33),ROUND('Tabulka č. 2'!D33-'KN 2017 OV'!D33,0),"")</f>
        <v>2916</v>
      </c>
      <c r="E33" s="91">
        <f>IF(ISNUMBER('Tabulka č. 2'!E33-'KN 2017 OV'!E33),ROUND('Tabulka č. 2'!E33-'KN 2017 OV'!E33,0),"")</f>
        <v>3327</v>
      </c>
      <c r="F33" s="91">
        <f>IF(ISNUMBER('Tabulka č. 2'!F33-'KN 2017 OV'!F33),ROUND('Tabulka č. 2'!F33-'KN 2017 OV'!F33,0),"")</f>
        <v>2700</v>
      </c>
      <c r="G33" s="91">
        <f>IF(ISNUMBER('Tabulka č. 2'!G33-'KN 2017 OV'!G33),ROUND('Tabulka č. 2'!G33-'KN 2017 OV'!G33,0),"")</f>
        <v>1900</v>
      </c>
      <c r="H33" s="91">
        <f>IF(ISNUMBER('Tabulka č. 2'!H33-'KN 2017 OV'!H33),ROUND('Tabulka č. 2'!H33-'KN 2017 OV'!H33,0),"")</f>
        <v>1720</v>
      </c>
      <c r="I33" s="91">
        <f>IF(ISNUMBER('Tabulka č. 2'!I33-'KN 2017 OV'!I33),ROUND('Tabulka č. 2'!I33-'KN 2017 OV'!I33,0),"")</f>
        <v>2751</v>
      </c>
      <c r="J33" s="91">
        <f>IF(ISNUMBER('Tabulka č. 2'!J33-'KN 2017 OV'!J33),ROUND('Tabulka č. 2'!J33-'KN 2017 OV'!J33,0),"")</f>
        <v>4261</v>
      </c>
      <c r="K33" s="91">
        <f>IF(ISNUMBER('Tabulka č. 2'!K33-'KN 2017 OV'!K33),ROUND('Tabulka č. 2'!K33-'KN 2017 OV'!K33,0),"")</f>
        <v>2784</v>
      </c>
      <c r="L33" s="92">
        <f>IF(ISNUMBER('Tabulka č. 2'!L33-'KN 2017 OV'!L33),ROUND('Tabulka č. 2'!L33-'KN 2017 OV'!L33,0),"")</f>
        <v>3385</v>
      </c>
      <c r="M33" s="91">
        <f>IF(ISNUMBER('Tabulka č. 2'!M33-'KN 2017 OV'!M33),ROUND('Tabulka č. 2'!M33-'KN 2017 OV'!M33,0),"")</f>
        <v>2810</v>
      </c>
      <c r="N33" s="91">
        <f>IF(ISNUMBER('Tabulka č. 2'!N33-'KN 2017 OV'!N33),ROUND('Tabulka č. 2'!N33-'KN 2017 OV'!N33,0),"")</f>
        <v>1043</v>
      </c>
      <c r="O33" s="93">
        <f>IF(ISNUMBER('Tabulka č. 2'!O33-'KN 2017 OV'!O33),ROUND('Tabulka č. 2'!O33-'KN 2017 OV'!O33,0),"")</f>
        <v>3000</v>
      </c>
      <c r="P33" s="50">
        <f t="shared" si="3"/>
        <v>2843.1428571428573</v>
      </c>
    </row>
    <row r="34" spans="1:16" s="41" customFormat="1" ht="19.5" thickBot="1" x14ac:dyDescent="0.35">
      <c r="A34" s="98" t="str">
        <f>'KN 2018'!A10</f>
        <v>23-51-E/01 Strojírenské práce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35</v>
      </c>
      <c r="B35" s="81">
        <f>IF(ISNUMBER('Tabulka č. 2'!B35-'KN 2017 OV'!B35),ROUND('Tabulka č. 2'!B35-'KN 2017 OV'!B35,0),"")</f>
        <v>4760</v>
      </c>
      <c r="C35" s="81">
        <f>IF(ISNUMBER('Tabulka č. 2'!C35-'KN 2017 OV'!C35),ROUND('Tabulka č. 2'!C35-'KN 2017 OV'!C35,0),"")</f>
        <v>4428</v>
      </c>
      <c r="D35" s="81">
        <f>IF(ISNUMBER('Tabulka č. 2'!D35-'KN 2017 OV'!D35),ROUND('Tabulka č. 2'!D35-'KN 2017 OV'!D35,0),"")</f>
        <v>6171</v>
      </c>
      <c r="E35" s="81">
        <f>IF(ISNUMBER('Tabulka č. 2'!E35-'KN 2017 OV'!E35),ROUND('Tabulka č. 2'!E35-'KN 2017 OV'!E35,0),"")</f>
        <v>5223</v>
      </c>
      <c r="F35" s="81">
        <f>IF(ISNUMBER('Tabulka č. 2'!F35-'KN 2017 OV'!F35),ROUND('Tabulka č. 2'!F35-'KN 2017 OV'!F35,0),"")</f>
        <v>387</v>
      </c>
      <c r="G35" s="81">
        <f>IF(ISNUMBER('Tabulka č. 2'!G35-'KN 2017 OV'!G35),ROUND('Tabulka č. 2'!G35-'KN 2017 OV'!G35,0),"")</f>
        <v>3561</v>
      </c>
      <c r="H35" s="81">
        <f>IF(ISNUMBER('Tabulka č. 2'!H35-'KN 2017 OV'!H35),ROUND('Tabulka č. 2'!H35-'KN 2017 OV'!H35,0),"")</f>
        <v>6750</v>
      </c>
      <c r="I35" s="81">
        <f>IF(ISNUMBER('Tabulka č. 2'!I35-'KN 2017 OV'!I35),ROUND('Tabulka č. 2'!I35-'KN 2017 OV'!I35,0),"")</f>
        <v>4065</v>
      </c>
      <c r="J35" s="81">
        <f>IF(ISNUMBER('Tabulka č. 2'!J35-'KN 2017 OV'!J35),ROUND('Tabulka č. 2'!J35-'KN 2017 OV'!J35,0),"")</f>
        <v>4718</v>
      </c>
      <c r="K35" s="81">
        <f>IF(ISNUMBER('Tabulka č. 2'!K35-'KN 2017 OV'!K35),ROUND('Tabulka č. 2'!K35-'KN 2017 OV'!K35,0),"")</f>
        <v>4310</v>
      </c>
      <c r="L35" s="81">
        <f>IF(ISNUMBER('Tabulka č. 2'!L35-'KN 2017 OV'!L35),ROUND('Tabulka č. 2'!L35-'KN 2017 OV'!L35,0),"")</f>
        <v>4231</v>
      </c>
      <c r="M35" s="81">
        <f>IF(ISNUMBER('Tabulka č. 2'!M35-'KN 2017 OV'!M35),ROUND('Tabulka č. 2'!M35-'KN 2017 OV'!M35,0),"")</f>
        <v>4226</v>
      </c>
      <c r="N35" s="81">
        <f>IF(ISNUMBER('Tabulka č. 2'!N35-'KN 2017 OV'!N35),ROUND('Tabulka č. 2'!N35-'KN 2017 OV'!N35,0),"")</f>
        <v>2346</v>
      </c>
      <c r="O35" s="82">
        <f>IF(ISNUMBER('Tabulka č. 2'!O35-'KN 2017 OV'!O35),ROUND('Tabulka č. 2'!O35-'KN 2017 OV'!O35,0),"")</f>
        <v>3623</v>
      </c>
      <c r="P35" s="46">
        <f>IF(ISNUMBER(AVERAGE(B35:O35)),AVERAGE(B35:O35),"")</f>
        <v>4199.9285714285716</v>
      </c>
    </row>
    <row r="36" spans="1:16" s="39" customFormat="1" x14ac:dyDescent="0.25">
      <c r="A36" s="42" t="s">
        <v>36</v>
      </c>
      <c r="B36" s="83">
        <f>IF(ISNUMBER('Tabulka č. 2'!B36-'KN 2017 OV'!B36),ROUND('Tabulka č. 2'!B36-'KN 2017 OV'!B36,0),"")</f>
        <v>0</v>
      </c>
      <c r="C36" s="83">
        <f>IF(ISNUMBER('Tabulka č. 2'!C36-'KN 2017 OV'!C36),ROUND('Tabulka č. 2'!C36-'KN 2017 OV'!C36,0),"")</f>
        <v>0</v>
      </c>
      <c r="D36" s="83">
        <f>IF(ISNUMBER('Tabulka č. 2'!D36-'KN 2017 OV'!D36),ROUND('Tabulka č. 2'!D36-'KN 2017 OV'!D36,0),"")</f>
        <v>0</v>
      </c>
      <c r="E36" s="83">
        <f>IF(ISNUMBER('Tabulka č. 2'!E36-'KN 2017 OV'!E36),ROUND('Tabulka č. 2'!E36-'KN 2017 OV'!E36,0),"")</f>
        <v>0</v>
      </c>
      <c r="F36" s="83">
        <f>IF(ISNUMBER('Tabulka č. 2'!F36-'KN 2017 OV'!F36),ROUND('Tabulka č. 2'!F36-'KN 2017 OV'!F36,0),"")</f>
        <v>0</v>
      </c>
      <c r="G36" s="83">
        <f>IF(ISNUMBER('Tabulka č. 2'!G36-'KN 2017 OV'!G36),ROUND('Tabulka č. 2'!G36-'KN 2017 OV'!G36,0),"")</f>
        <v>15</v>
      </c>
      <c r="H36" s="83">
        <f>IF(ISNUMBER('Tabulka č. 2'!H36-'KN 2017 OV'!H36),ROUND('Tabulka č. 2'!H36-'KN 2017 OV'!H36,0),"")</f>
        <v>0</v>
      </c>
      <c r="I36" s="83">
        <f>IF(ISNUMBER('Tabulka č. 2'!I36-'KN 2017 OV'!I36),ROUND('Tabulka č. 2'!I36-'KN 2017 OV'!I36,0),"")</f>
        <v>2</v>
      </c>
      <c r="J36" s="83">
        <f>IF(ISNUMBER('Tabulka č. 2'!J36-'KN 2017 OV'!J36),ROUND('Tabulka č. 2'!J36-'KN 2017 OV'!J36,0),"")</f>
        <v>-14</v>
      </c>
      <c r="K36" s="83">
        <f>IF(ISNUMBER('Tabulka č. 2'!K36-'KN 2017 OV'!K36),ROUND('Tabulka č. 2'!K36-'KN 2017 OV'!K36,0),"")</f>
        <v>-12</v>
      </c>
      <c r="L36" s="83">
        <f>IF(ISNUMBER('Tabulka č. 2'!L36-'KN 2017 OV'!L36),ROUND('Tabulka č. 2'!L36-'KN 2017 OV'!L36,0),"")</f>
        <v>0</v>
      </c>
      <c r="M36" s="83">
        <f>IF(ISNUMBER('Tabulka č. 2'!M36-'KN 2017 OV'!M36),ROUND('Tabulka č. 2'!M36-'KN 2017 OV'!M36,0),"")</f>
        <v>0</v>
      </c>
      <c r="N36" s="83">
        <f>IF(ISNUMBER('Tabulka č. 2'!N36-'KN 2017 OV'!N36),ROUND('Tabulka č. 2'!N36-'KN 2017 OV'!N36,0),"")</f>
        <v>0</v>
      </c>
      <c r="O36" s="84">
        <f>IF(ISNUMBER('Tabulka č. 2'!O36-'KN 2017 OV'!O36),ROUND('Tabulka č. 2'!O36-'KN 2017 OV'!O36,0),"")</f>
        <v>-15</v>
      </c>
      <c r="P36" s="47">
        <f t="shared" ref="P36:P40" si="4">IF(ISNUMBER(AVERAGE(B36:O36)),AVERAGE(B36:O36),"")</f>
        <v>-1.7142857142857142</v>
      </c>
    </row>
    <row r="37" spans="1:16" x14ac:dyDescent="0.25">
      <c r="A37" s="43" t="s">
        <v>25</v>
      </c>
      <c r="B37" s="85">
        <f>IF(ISNUMBER('Tabulka č. 2'!B37-'KN 2017 OV'!B37),ROUND('Tabulka č. 2'!B37-'KN 2017 OV'!B37,2),"")</f>
        <v>0</v>
      </c>
      <c r="C37" s="85">
        <f>IF(ISNUMBER('Tabulka č. 2'!C37-'KN 2017 OV'!C37),ROUND('Tabulka č. 2'!C37-'KN 2017 OV'!C37,2),"")</f>
        <v>0.56000000000000005</v>
      </c>
      <c r="D37" s="85">
        <f>IF(ISNUMBER('Tabulka č. 2'!D37-'KN 2017 OV'!D37),ROUND('Tabulka č. 2'!D37-'KN 2017 OV'!D37,2),"")</f>
        <v>0</v>
      </c>
      <c r="E37" s="85">
        <f>IF(ISNUMBER('Tabulka č. 2'!E37-'KN 2017 OV'!E37),ROUND('Tabulka č. 2'!E37-'KN 2017 OV'!E37,2),"")</f>
        <v>0</v>
      </c>
      <c r="F37" s="85">
        <f>IF(ISNUMBER('Tabulka č. 2'!F37-'KN 2017 OV'!F37),ROUND('Tabulka č. 2'!F37-'KN 2017 OV'!F37,2),"")</f>
        <v>1.77</v>
      </c>
      <c r="G37" s="86">
        <f>IF(ISNUMBER('Tabulka č. 2'!G37-'KN 2017 OV'!G37),ROUND('Tabulka č. 2'!G37-'KN 2017 OV'!G37,2),"")</f>
        <v>0</v>
      </c>
      <c r="H37" s="85">
        <f>IF(ISNUMBER('Tabulka č. 2'!H37-'KN 2017 OV'!H37),ROUND('Tabulka č. 2'!H37-'KN 2017 OV'!H37,2),"")</f>
        <v>-0.43</v>
      </c>
      <c r="I37" s="85">
        <f>IF(ISNUMBER('Tabulka č. 2'!I37-'KN 2017 OV'!I37),ROUND('Tabulka č. 2'!I37-'KN 2017 OV'!I37,2),"")</f>
        <v>0</v>
      </c>
      <c r="J37" s="85">
        <f>IF(ISNUMBER('Tabulka č. 2'!J37-'KN 2017 OV'!J37),ROUND('Tabulka č. 2'!J37-'KN 2017 OV'!J37,2),"")</f>
        <v>0</v>
      </c>
      <c r="K37" s="85">
        <f>IF(ISNUMBER('Tabulka č. 2'!K37-'KN 2017 OV'!K37),ROUND('Tabulka č. 2'!K37-'KN 2017 OV'!K37,2),"")</f>
        <v>0</v>
      </c>
      <c r="L37" s="85">
        <f>IF(ISNUMBER('Tabulka č. 2'!L37-'KN 2017 OV'!L37),ROUND('Tabulka č. 2'!L37-'KN 2017 OV'!L37,2),"")</f>
        <v>0</v>
      </c>
      <c r="M37" s="85">
        <f>IF(ISNUMBER('Tabulka č. 2'!M37-'KN 2017 OV'!M37),ROUND('Tabulka č. 2'!M37-'KN 2017 OV'!M37,2),"")</f>
        <v>0</v>
      </c>
      <c r="N37" s="85">
        <f>IF(ISNUMBER('Tabulka č. 2'!N37-'KN 2017 OV'!N37),ROUND('Tabulka č. 2'!N37-'KN 2017 OV'!N37,2),"")</f>
        <v>0</v>
      </c>
      <c r="O37" s="87">
        <f>IF(ISNUMBER('Tabulka č. 2'!O37-'KN 2017 OV'!O37),ROUND('Tabulka č. 2'!O37-'KN 2017 OV'!O37,2),"")</f>
        <v>0</v>
      </c>
      <c r="P37" s="48">
        <f t="shared" si="4"/>
        <v>0.13571428571428573</v>
      </c>
    </row>
    <row r="38" spans="1:16" s="39" customFormat="1" x14ac:dyDescent="0.25">
      <c r="A38" s="42" t="s">
        <v>26</v>
      </c>
      <c r="B38" s="88">
        <f>IF(ISNUMBER('Tabulka č. 2'!B38-'KN 2017 OV'!B38),ROUND('Tabulka č. 2'!B38-'KN 2017 OV'!B38,0),"")</f>
        <v>3550</v>
      </c>
      <c r="C38" s="88">
        <f>IF(ISNUMBER('Tabulka č. 2'!C38-'KN 2017 OV'!C38),ROUND('Tabulka č. 2'!C38-'KN 2017 OV'!C38,0),"")</f>
        <v>5738</v>
      </c>
      <c r="D38" s="88">
        <f>IF(ISNUMBER('Tabulka č. 2'!D38-'KN 2017 OV'!D38),ROUND('Tabulka č. 2'!D38-'KN 2017 OV'!D38,0),"")</f>
        <v>3706</v>
      </c>
      <c r="E38" s="88">
        <f>IF(ISNUMBER('Tabulka č. 2'!E38-'KN 2017 OV'!E38),ROUND('Tabulka č. 2'!E38-'KN 2017 OV'!E38,0),"")</f>
        <v>4047</v>
      </c>
      <c r="F38" s="88">
        <f>IF(ISNUMBER('Tabulka č. 2'!F38-'KN 2017 OV'!F38),ROUND('Tabulka č. 2'!F38-'KN 2017 OV'!F38,0),"")</f>
        <v>3500</v>
      </c>
      <c r="G38" s="88">
        <f>IF(ISNUMBER('Tabulka č. 2'!G38-'KN 2017 OV'!G38),ROUND('Tabulka č. 2'!G38-'KN 2017 OV'!G38,0),"")</f>
        <v>2348</v>
      </c>
      <c r="H38" s="88">
        <f>IF(ISNUMBER('Tabulka č. 2'!H38-'KN 2017 OV'!H38),ROUND('Tabulka č. 2'!H38-'KN 2017 OV'!H38,0),"")</f>
        <v>2180</v>
      </c>
      <c r="I38" s="88">
        <f>IF(ISNUMBER('Tabulka č. 2'!I38-'KN 2017 OV'!I38),ROUND('Tabulka č. 2'!I38-'KN 2017 OV'!I38,0),"")</f>
        <v>3729</v>
      </c>
      <c r="J38" s="88">
        <f>IF(ISNUMBER('Tabulka č. 2'!J38-'KN 2017 OV'!J38),ROUND('Tabulka č. 2'!J38-'KN 2017 OV'!J38,0),"")</f>
        <v>3870</v>
      </c>
      <c r="K38" s="88">
        <f>IF(ISNUMBER('Tabulka č. 2'!K38-'KN 2017 OV'!K38),ROUND('Tabulka č. 2'!K38-'KN 2017 OV'!K38,0),"")</f>
        <v>3388</v>
      </c>
      <c r="L38" s="89">
        <f>IF(ISNUMBER('Tabulka č. 2'!L38-'KN 2017 OV'!L38),ROUND('Tabulka č. 2'!L38-'KN 2017 OV'!L38,0),"")</f>
        <v>4214</v>
      </c>
      <c r="M38" s="88">
        <f>IF(ISNUMBER('Tabulka č. 2'!M38-'KN 2017 OV'!M38),ROUND('Tabulka č. 2'!M38-'KN 2017 OV'!M38,0),"")</f>
        <v>3721</v>
      </c>
      <c r="N38" s="88">
        <f>IF(ISNUMBER('Tabulka č. 2'!N38-'KN 2017 OV'!N38),ROUND('Tabulka č. 2'!N38-'KN 2017 OV'!N38,0),"")</f>
        <v>3601</v>
      </c>
      <c r="O38" s="90">
        <f>IF(ISNUMBER('Tabulka č. 2'!O38-'KN 2017 OV'!O38),ROUND('Tabulka č. 2'!O38-'KN 2017 OV'!O38,0),"")</f>
        <v>3280</v>
      </c>
      <c r="P38" s="49">
        <f t="shared" si="4"/>
        <v>3633.7142857142858</v>
      </c>
    </row>
    <row r="39" spans="1:16" x14ac:dyDescent="0.25">
      <c r="A39" s="43" t="s">
        <v>27</v>
      </c>
      <c r="B39" s="85">
        <f>IF(ISNUMBER('Tabulka č. 2'!B39-'KN 2017 OV'!B39),ROUND('Tabulka č. 2'!B39-'KN 2017 OV'!B39,2),"")</f>
        <v>0</v>
      </c>
      <c r="C39" s="85">
        <f>IF(ISNUMBER('Tabulka č. 2'!C39-'KN 2017 OV'!C39),ROUND('Tabulka č. 2'!C39-'KN 2017 OV'!C39,2),"")</f>
        <v>1.62</v>
      </c>
      <c r="D39" s="85">
        <f>IF(ISNUMBER('Tabulka č. 2'!D39-'KN 2017 OV'!D39),ROUND('Tabulka č. 2'!D39-'KN 2017 OV'!D39,2),"")</f>
        <v>0</v>
      </c>
      <c r="E39" s="85">
        <f>IF(ISNUMBER('Tabulka č. 2'!E39-'KN 2017 OV'!E39),ROUND('Tabulka č. 2'!E39-'KN 2017 OV'!E39,2),"")</f>
        <v>0</v>
      </c>
      <c r="F39" s="85">
        <f>IF(ISNUMBER('Tabulka č. 2'!F39-'KN 2017 OV'!F39),ROUND('Tabulka č. 2'!F39-'KN 2017 OV'!F39,2),"")</f>
        <v>0.9</v>
      </c>
      <c r="G39" s="86">
        <f>IF(ISNUMBER('Tabulka č. 2'!G39-'KN 2017 OV'!G39),ROUND('Tabulka č. 2'!G39-'KN 2017 OV'!G39,2),"")</f>
        <v>0</v>
      </c>
      <c r="H39" s="85">
        <f>IF(ISNUMBER('Tabulka č. 2'!H39-'KN 2017 OV'!H39),ROUND('Tabulka č. 2'!H39-'KN 2017 OV'!H39,2),"")</f>
        <v>0</v>
      </c>
      <c r="I39" s="85">
        <f>IF(ISNUMBER('Tabulka č. 2'!I39-'KN 2017 OV'!I39),ROUND('Tabulka č. 2'!I39-'KN 2017 OV'!I39,2),"")</f>
        <v>0</v>
      </c>
      <c r="J39" s="85">
        <f>IF(ISNUMBER('Tabulka č. 2'!J39-'KN 2017 OV'!J39),ROUND('Tabulka č. 2'!J39-'KN 2017 OV'!J39,2),"")</f>
        <v>0</v>
      </c>
      <c r="K39" s="85">
        <f>IF(ISNUMBER('Tabulka č. 2'!K39-'KN 2017 OV'!K39),ROUND('Tabulka č. 2'!K39-'KN 2017 OV'!K39,2),"")</f>
        <v>0</v>
      </c>
      <c r="L39" s="85">
        <f>IF(ISNUMBER('Tabulka č. 2'!L39-'KN 2017 OV'!L39),ROUND('Tabulka č. 2'!L39-'KN 2017 OV'!L39,2),"")</f>
        <v>0</v>
      </c>
      <c r="M39" s="85">
        <f>IF(ISNUMBER('Tabulka č. 2'!M39-'KN 2017 OV'!M39),ROUND('Tabulka č. 2'!M39-'KN 2017 OV'!M39,2),"")</f>
        <v>0</v>
      </c>
      <c r="N39" s="85">
        <f>IF(ISNUMBER('Tabulka č. 2'!N39-'KN 2017 OV'!N39),ROUND('Tabulka č. 2'!N39-'KN 2017 OV'!N39,2),"")</f>
        <v>0</v>
      </c>
      <c r="O39" s="87">
        <f>IF(ISNUMBER('Tabulka č. 2'!O39-'KN 2017 OV'!O39),ROUND('Tabulka č. 2'!O39-'KN 2017 OV'!O39,2),"")</f>
        <v>0</v>
      </c>
      <c r="P39" s="48">
        <f t="shared" si="4"/>
        <v>0.18</v>
      </c>
    </row>
    <row r="40" spans="1:16" s="39" customFormat="1" ht="15.75" thickBot="1" x14ac:dyDescent="0.3">
      <c r="A40" s="44" t="s">
        <v>28</v>
      </c>
      <c r="B40" s="91">
        <f>IF(ISNUMBER('Tabulka č. 2'!B40-'KN 2017 OV'!B40),ROUND('Tabulka č. 2'!B40-'KN 2017 OV'!B40,0),"")</f>
        <v>3480</v>
      </c>
      <c r="C40" s="91">
        <f>IF(ISNUMBER('Tabulka č. 2'!C40-'KN 2017 OV'!C40),ROUND('Tabulka č. 2'!C40-'KN 2017 OV'!C40,0),"")</f>
        <v>3727</v>
      </c>
      <c r="D40" s="91">
        <f>IF(ISNUMBER('Tabulka č. 2'!D40-'KN 2017 OV'!D40),ROUND('Tabulka č. 2'!D40-'KN 2017 OV'!D40,0),"")</f>
        <v>2916</v>
      </c>
      <c r="E40" s="91">
        <f>IF(ISNUMBER('Tabulka č. 2'!E40-'KN 2017 OV'!E40),ROUND('Tabulka č. 2'!E40-'KN 2017 OV'!E40,0),"")</f>
        <v>3327</v>
      </c>
      <c r="F40" s="91">
        <f>IF(ISNUMBER('Tabulka č. 2'!F40-'KN 2017 OV'!F40),ROUND('Tabulka č. 2'!F40-'KN 2017 OV'!F40,0),"")</f>
        <v>2700</v>
      </c>
      <c r="G40" s="91">
        <f>IF(ISNUMBER('Tabulka č. 2'!G40-'KN 2017 OV'!G40),ROUND('Tabulka č. 2'!G40-'KN 2017 OV'!G40,0),"")</f>
        <v>1900</v>
      </c>
      <c r="H40" s="91">
        <f>IF(ISNUMBER('Tabulka č. 2'!H40-'KN 2017 OV'!H40),ROUND('Tabulka č. 2'!H40-'KN 2017 OV'!H40,0),"")</f>
        <v>1720</v>
      </c>
      <c r="I40" s="91">
        <f>IF(ISNUMBER('Tabulka č. 2'!I40-'KN 2017 OV'!I40),ROUND('Tabulka č. 2'!I40-'KN 2017 OV'!I40,0),"")</f>
        <v>2751</v>
      </c>
      <c r="J40" s="91">
        <f>IF(ISNUMBER('Tabulka č. 2'!J40-'KN 2017 OV'!J40),ROUND('Tabulka č. 2'!J40-'KN 2017 OV'!J40,0),"")</f>
        <v>4261</v>
      </c>
      <c r="K40" s="91">
        <f>IF(ISNUMBER('Tabulka č. 2'!K40-'KN 2017 OV'!K40),ROUND('Tabulka č. 2'!K40-'KN 2017 OV'!K40,0),"")</f>
        <v>2784</v>
      </c>
      <c r="L40" s="92">
        <f>IF(ISNUMBER('Tabulka č. 2'!L40-'KN 2017 OV'!L40),ROUND('Tabulka č. 2'!L40-'KN 2017 OV'!L40,0),"")</f>
        <v>3385</v>
      </c>
      <c r="M40" s="91">
        <f>IF(ISNUMBER('Tabulka č. 2'!M40-'KN 2017 OV'!M40),ROUND('Tabulka č. 2'!M40-'KN 2017 OV'!M40,0),"")</f>
        <v>2810</v>
      </c>
      <c r="N40" s="91">
        <f>IF(ISNUMBER('Tabulka č. 2'!N40-'KN 2017 OV'!N40),ROUND('Tabulka č. 2'!N40-'KN 2017 OV'!N40,0),"")</f>
        <v>1043</v>
      </c>
      <c r="O40" s="93">
        <f>IF(ISNUMBER('Tabulka č. 2'!O40-'KN 2017 OV'!O40),ROUND('Tabulka č. 2'!O40-'KN 2017 OV'!O40,0),"")</f>
        <v>3000</v>
      </c>
      <c r="P40" s="50">
        <f t="shared" si="4"/>
        <v>2843.1428571428573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8f
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18"/>
  <sheetViews>
    <sheetView zoomScaleNormal="100" workbookViewId="0">
      <selection activeCell="F23" sqref="F23"/>
    </sheetView>
  </sheetViews>
  <sheetFormatPr defaultRowHeight="15" x14ac:dyDescent="0.25"/>
  <cols>
    <col min="1" max="1" width="39.85546875" style="1" customWidth="1"/>
    <col min="2" max="16" width="7.7109375" style="1" customWidth="1"/>
    <col min="17" max="17" width="9.140625" style="1"/>
    <col min="18" max="32" width="7.85546875" style="1" customWidth="1"/>
    <col min="33" max="33" width="9.140625" style="1"/>
    <col min="34" max="48" width="6.140625" style="1" customWidth="1"/>
    <col min="49" max="49" width="9.140625" style="1"/>
    <col min="50" max="64" width="6.85546875" style="1" customWidth="1"/>
    <col min="65" max="65" width="9.140625" style="1"/>
    <col min="66" max="80" width="7.7109375" style="1" customWidth="1"/>
    <col min="81" max="16384" width="9.140625" style="1"/>
  </cols>
  <sheetData>
    <row r="1" spans="1:128" ht="18.75" x14ac:dyDescent="0.3">
      <c r="A1" s="36"/>
      <c r="B1" s="103" t="s">
        <v>49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R1" s="103" t="str">
        <f>$B$1</f>
        <v>Krajské normativy Střední vzdělávání v roce 2018</v>
      </c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H1" s="103" t="str">
        <f>$B$1</f>
        <v>Krajské normativy Střední vzdělávání v roce 2018</v>
      </c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X1" s="103" t="str">
        <f>$B$1</f>
        <v>Krajské normativy Střední vzdělávání v roce 2018</v>
      </c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N1" s="103" t="str">
        <f>$B$1</f>
        <v>Krajské normativy Střední vzdělávání v roce 2018</v>
      </c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D1" s="103" t="str">
        <f>$B$1</f>
        <v>Krajské normativy Střední vzdělávání v roce 2018</v>
      </c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T1" s="103" t="str">
        <f>$B$1</f>
        <v>Krajské normativy Střední vzdělávání v roce 2018</v>
      </c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J1" s="103" t="str">
        <f>$B$1</f>
        <v>Krajské normativy Střední vzdělávání v roce 2018</v>
      </c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</row>
    <row r="2" spans="1:128" ht="15.75" x14ac:dyDescent="0.25">
      <c r="A2" s="69"/>
      <c r="B2" s="104" t="s">
        <v>37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R2" s="104" t="s">
        <v>37</v>
      </c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H2" s="104" t="s">
        <v>37</v>
      </c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 t="s">
        <v>37</v>
      </c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D2" s="104" t="s">
        <v>23</v>
      </c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69"/>
      <c r="DJ2" s="104" t="s">
        <v>23</v>
      </c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</row>
    <row r="3" spans="1:128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28" s="4" customFormat="1" ht="15.75" x14ac:dyDescent="0.25">
      <c r="A4" s="67"/>
      <c r="B4" s="105" t="s">
        <v>15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5"/>
      <c r="R4" s="107" t="s">
        <v>16</v>
      </c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7"/>
      <c r="AH4" s="108" t="s">
        <v>19</v>
      </c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6"/>
      <c r="AX4" s="110" t="s">
        <v>20</v>
      </c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22"/>
      <c r="BN4" s="111" t="s">
        <v>17</v>
      </c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8"/>
      <c r="CD4" s="109" t="s">
        <v>18</v>
      </c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9"/>
      <c r="CT4" s="101" t="s">
        <v>21</v>
      </c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23"/>
      <c r="DJ4" s="102" t="s">
        <v>22</v>
      </c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24"/>
    </row>
    <row r="5" spans="1:128" s="12" customFormat="1" ht="60.75" customHeight="1" x14ac:dyDescent="0.25">
      <c r="A5" s="68" t="s">
        <v>31</v>
      </c>
      <c r="B5" s="25" t="s">
        <v>2</v>
      </c>
      <c r="C5" s="10" t="s">
        <v>3</v>
      </c>
      <c r="D5" s="10" t="s">
        <v>0</v>
      </c>
      <c r="E5" s="10" t="s">
        <v>1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1" t="s">
        <v>14</v>
      </c>
      <c r="R5" s="15" t="s">
        <v>2</v>
      </c>
      <c r="S5" s="15" t="s">
        <v>3</v>
      </c>
      <c r="T5" s="15" t="s">
        <v>0</v>
      </c>
      <c r="U5" s="15" t="s">
        <v>1</v>
      </c>
      <c r="V5" s="15" t="s">
        <v>4</v>
      </c>
      <c r="W5" s="15" t="s">
        <v>5</v>
      </c>
      <c r="X5" s="15" t="s">
        <v>6</v>
      </c>
      <c r="Y5" s="15" t="s">
        <v>7</v>
      </c>
      <c r="Z5" s="15" t="s">
        <v>8</v>
      </c>
      <c r="AA5" s="15" t="s">
        <v>9</v>
      </c>
      <c r="AB5" s="15" t="s">
        <v>10</v>
      </c>
      <c r="AC5" s="15" t="s">
        <v>11</v>
      </c>
      <c r="AD5" s="15" t="s">
        <v>12</v>
      </c>
      <c r="AE5" s="15" t="s">
        <v>13</v>
      </c>
      <c r="AF5" s="16" t="s">
        <v>14</v>
      </c>
      <c r="AH5" s="13" t="s">
        <v>2</v>
      </c>
      <c r="AI5" s="13" t="s">
        <v>3</v>
      </c>
      <c r="AJ5" s="13" t="s">
        <v>0</v>
      </c>
      <c r="AK5" s="13" t="s">
        <v>1</v>
      </c>
      <c r="AL5" s="13" t="s">
        <v>4</v>
      </c>
      <c r="AM5" s="13" t="s">
        <v>5</v>
      </c>
      <c r="AN5" s="13" t="s">
        <v>6</v>
      </c>
      <c r="AO5" s="13" t="s">
        <v>7</v>
      </c>
      <c r="AP5" s="13" t="s">
        <v>8</v>
      </c>
      <c r="AQ5" s="13" t="s">
        <v>9</v>
      </c>
      <c r="AR5" s="13" t="s">
        <v>10</v>
      </c>
      <c r="AS5" s="13" t="s">
        <v>11</v>
      </c>
      <c r="AT5" s="13" t="s">
        <v>12</v>
      </c>
      <c r="AU5" s="13" t="s">
        <v>13</v>
      </c>
      <c r="AV5" s="14" t="s">
        <v>14</v>
      </c>
      <c r="AX5" s="26" t="s">
        <v>2</v>
      </c>
      <c r="AY5" s="26" t="s">
        <v>3</v>
      </c>
      <c r="AZ5" s="26" t="s">
        <v>0</v>
      </c>
      <c r="BA5" s="26" t="s">
        <v>1</v>
      </c>
      <c r="BB5" s="26" t="s">
        <v>4</v>
      </c>
      <c r="BC5" s="26" t="s">
        <v>5</v>
      </c>
      <c r="BD5" s="26" t="s">
        <v>6</v>
      </c>
      <c r="BE5" s="26" t="s">
        <v>7</v>
      </c>
      <c r="BF5" s="26" t="s">
        <v>8</v>
      </c>
      <c r="BG5" s="26" t="s">
        <v>9</v>
      </c>
      <c r="BH5" s="26" t="s">
        <v>10</v>
      </c>
      <c r="BI5" s="26" t="s">
        <v>11</v>
      </c>
      <c r="BJ5" s="26" t="s">
        <v>12</v>
      </c>
      <c r="BK5" s="26" t="s">
        <v>13</v>
      </c>
      <c r="BL5" s="27" t="s">
        <v>14</v>
      </c>
      <c r="BN5" s="17" t="s">
        <v>2</v>
      </c>
      <c r="BO5" s="17" t="s">
        <v>3</v>
      </c>
      <c r="BP5" s="17" t="s">
        <v>0</v>
      </c>
      <c r="BQ5" s="17" t="s">
        <v>1</v>
      </c>
      <c r="BR5" s="17" t="s">
        <v>4</v>
      </c>
      <c r="BS5" s="17" t="s">
        <v>5</v>
      </c>
      <c r="BT5" s="17" t="s">
        <v>6</v>
      </c>
      <c r="BU5" s="17" t="s">
        <v>7</v>
      </c>
      <c r="BV5" s="17" t="s">
        <v>8</v>
      </c>
      <c r="BW5" s="17" t="s">
        <v>9</v>
      </c>
      <c r="BX5" s="17" t="s">
        <v>10</v>
      </c>
      <c r="BY5" s="17" t="s">
        <v>11</v>
      </c>
      <c r="BZ5" s="17" t="s">
        <v>12</v>
      </c>
      <c r="CA5" s="17" t="s">
        <v>13</v>
      </c>
      <c r="CB5" s="18" t="s">
        <v>14</v>
      </c>
      <c r="CD5" s="19" t="s">
        <v>2</v>
      </c>
      <c r="CE5" s="19" t="s">
        <v>3</v>
      </c>
      <c r="CF5" s="19" t="s">
        <v>0</v>
      </c>
      <c r="CG5" s="19" t="s">
        <v>1</v>
      </c>
      <c r="CH5" s="19" t="s">
        <v>4</v>
      </c>
      <c r="CI5" s="19" t="s">
        <v>5</v>
      </c>
      <c r="CJ5" s="19" t="s">
        <v>6</v>
      </c>
      <c r="CK5" s="19" t="s">
        <v>7</v>
      </c>
      <c r="CL5" s="19" t="s">
        <v>8</v>
      </c>
      <c r="CM5" s="19" t="s">
        <v>9</v>
      </c>
      <c r="CN5" s="19" t="s">
        <v>10</v>
      </c>
      <c r="CO5" s="19" t="s">
        <v>11</v>
      </c>
      <c r="CP5" s="19" t="s">
        <v>12</v>
      </c>
      <c r="CQ5" s="19" t="s">
        <v>13</v>
      </c>
      <c r="CR5" s="20" t="s">
        <v>14</v>
      </c>
      <c r="CT5" s="28" t="s">
        <v>2</v>
      </c>
      <c r="CU5" s="28" t="s">
        <v>3</v>
      </c>
      <c r="CV5" s="28" t="s">
        <v>0</v>
      </c>
      <c r="CW5" s="28" t="s">
        <v>1</v>
      </c>
      <c r="CX5" s="28" t="s">
        <v>4</v>
      </c>
      <c r="CY5" s="28" t="s">
        <v>5</v>
      </c>
      <c r="CZ5" s="28" t="s">
        <v>6</v>
      </c>
      <c r="DA5" s="28" t="s">
        <v>7</v>
      </c>
      <c r="DB5" s="28" t="s">
        <v>8</v>
      </c>
      <c r="DC5" s="28" t="s">
        <v>9</v>
      </c>
      <c r="DD5" s="28" t="s">
        <v>10</v>
      </c>
      <c r="DE5" s="28" t="s">
        <v>11</v>
      </c>
      <c r="DF5" s="28" t="s">
        <v>12</v>
      </c>
      <c r="DG5" s="28" t="s">
        <v>13</v>
      </c>
      <c r="DH5" s="29" t="s">
        <v>14</v>
      </c>
      <c r="DJ5" s="30" t="s">
        <v>2</v>
      </c>
      <c r="DK5" s="30" t="s">
        <v>3</v>
      </c>
      <c r="DL5" s="30" t="s">
        <v>0</v>
      </c>
      <c r="DM5" s="30" t="s">
        <v>1</v>
      </c>
      <c r="DN5" s="30" t="s">
        <v>4</v>
      </c>
      <c r="DO5" s="30" t="s">
        <v>5</v>
      </c>
      <c r="DP5" s="30" t="s">
        <v>6</v>
      </c>
      <c r="DQ5" s="30" t="s">
        <v>7</v>
      </c>
      <c r="DR5" s="30" t="s">
        <v>8</v>
      </c>
      <c r="DS5" s="30" t="s">
        <v>9</v>
      </c>
      <c r="DT5" s="30" t="s">
        <v>10</v>
      </c>
      <c r="DU5" s="30" t="s">
        <v>11</v>
      </c>
      <c r="DV5" s="30" t="s">
        <v>12</v>
      </c>
      <c r="DW5" s="30" t="s">
        <v>13</v>
      </c>
      <c r="DX5" s="31" t="s">
        <v>14</v>
      </c>
    </row>
    <row r="6" spans="1:128" x14ac:dyDescent="0.25">
      <c r="A6" s="75" t="s">
        <v>41</v>
      </c>
      <c r="B6" s="70">
        <v>20345.223861114737</v>
      </c>
      <c r="C6" s="70">
        <v>13884.263203463204</v>
      </c>
      <c r="D6" s="70">
        <v>16051.399692873896</v>
      </c>
      <c r="E6" s="70">
        <v>18191.628151664849</v>
      </c>
      <c r="F6" s="70">
        <v>26441.97069516161</v>
      </c>
      <c r="G6" s="70">
        <v>12270.321500832724</v>
      </c>
      <c r="H6" s="70">
        <v>21988.44952875844</v>
      </c>
      <c r="I6" s="70">
        <v>10795.736969367979</v>
      </c>
      <c r="J6" s="70">
        <v>13596.76788711169</v>
      </c>
      <c r="K6" s="70">
        <v>13619.145703331436</v>
      </c>
      <c r="L6" s="70">
        <v>12928.455158822813</v>
      </c>
      <c r="M6" s="70">
        <v>16274.872423713627</v>
      </c>
      <c r="N6" s="70">
        <v>18598.176948051951</v>
      </c>
      <c r="O6" s="70">
        <v>14042.157125372034</v>
      </c>
      <c r="P6" s="71">
        <v>16359.183489260073</v>
      </c>
      <c r="R6" s="70">
        <v>790</v>
      </c>
      <c r="S6" s="70">
        <v>605</v>
      </c>
      <c r="T6" s="70">
        <v>980</v>
      </c>
      <c r="U6" s="70">
        <v>517</v>
      </c>
      <c r="V6" s="70">
        <v>770</v>
      </c>
      <c r="W6" s="70">
        <v>332</v>
      </c>
      <c r="X6" s="70">
        <v>720</v>
      </c>
      <c r="Y6" s="70">
        <v>686.7</v>
      </c>
      <c r="Z6" s="70">
        <v>643</v>
      </c>
      <c r="AA6" s="70">
        <v>549</v>
      </c>
      <c r="AB6" s="70">
        <v>418</v>
      </c>
      <c r="AC6" s="70">
        <v>697</v>
      </c>
      <c r="AD6" s="70">
        <v>542</v>
      </c>
      <c r="AE6" s="70">
        <v>310</v>
      </c>
      <c r="AF6" s="71">
        <v>611.40714285714296</v>
      </c>
      <c r="AH6" s="70">
        <v>17632.340425531915</v>
      </c>
      <c r="AI6" s="70">
        <v>11239.293506493506</v>
      </c>
      <c r="AJ6" s="70">
        <v>12945.193827196426</v>
      </c>
      <c r="AK6" s="70">
        <v>14562.173606210303</v>
      </c>
      <c r="AL6" s="70">
        <v>22335.506816834615</v>
      </c>
      <c r="AM6" s="70">
        <v>10076.795727636849</v>
      </c>
      <c r="AN6" s="70">
        <v>18179.21101263156</v>
      </c>
      <c r="AO6" s="70">
        <v>8416.0972542443924</v>
      </c>
      <c r="AP6" s="70">
        <v>11003.654485049834</v>
      </c>
      <c r="AQ6" s="70">
        <v>10751.356932934417</v>
      </c>
      <c r="AR6" s="70">
        <v>8845.2727526132403</v>
      </c>
      <c r="AS6" s="70">
        <v>12874.432863274065</v>
      </c>
      <c r="AT6" s="70">
        <v>16912.909090909092</v>
      </c>
      <c r="AU6" s="70">
        <v>10706.190975865688</v>
      </c>
      <c r="AV6" s="71">
        <v>13320.030662673278</v>
      </c>
      <c r="AX6" s="70">
        <v>2712.8834355828221</v>
      </c>
      <c r="AY6" s="70">
        <v>2644.969696969697</v>
      </c>
      <c r="AZ6" s="70">
        <v>3106.2058656774702</v>
      </c>
      <c r="BA6" s="70">
        <v>3629.4545454545455</v>
      </c>
      <c r="BB6" s="70">
        <v>4106.4638783269957</v>
      </c>
      <c r="BC6" s="70">
        <v>2193.5257731958764</v>
      </c>
      <c r="BD6" s="70">
        <v>3809.2385161268803</v>
      </c>
      <c r="BE6" s="70">
        <v>2379.639715123586</v>
      </c>
      <c r="BF6" s="70">
        <v>2593.1134020618556</v>
      </c>
      <c r="BG6" s="70">
        <v>2867.7887703970191</v>
      </c>
      <c r="BH6" s="70">
        <v>4083.1824062095729</v>
      </c>
      <c r="BI6" s="70">
        <v>3400.4395604395604</v>
      </c>
      <c r="BJ6" s="70">
        <v>1685.2678571428571</v>
      </c>
      <c r="BK6" s="70">
        <v>3335.9661495063465</v>
      </c>
      <c r="BL6" s="71">
        <v>3039.1528265867919</v>
      </c>
      <c r="BN6" s="72">
        <v>23.5</v>
      </c>
      <c r="BO6" s="72">
        <v>39.487179487179489</v>
      </c>
      <c r="BP6" s="73">
        <v>31.505437882526309</v>
      </c>
      <c r="BQ6" s="94">
        <v>28.34</v>
      </c>
      <c r="BR6" s="72">
        <v>16.87</v>
      </c>
      <c r="BS6" s="73">
        <v>37.450000000000003</v>
      </c>
      <c r="BT6" s="72">
        <v>22.218786047389077</v>
      </c>
      <c r="BU6" s="74">
        <v>47.71</v>
      </c>
      <c r="BV6" s="72">
        <v>36.119999999999997</v>
      </c>
      <c r="BW6" s="72">
        <v>37.768999999999998</v>
      </c>
      <c r="BX6" s="72">
        <v>47.027153558052433</v>
      </c>
      <c r="BY6" s="72">
        <v>32.619999999999997</v>
      </c>
      <c r="BZ6" s="72">
        <v>22</v>
      </c>
      <c r="CA6" s="72">
        <v>38.119999999999997</v>
      </c>
      <c r="CB6" s="74">
        <v>32.909825498224805</v>
      </c>
      <c r="CD6" s="70">
        <v>34530</v>
      </c>
      <c r="CE6" s="70">
        <v>36984</v>
      </c>
      <c r="CF6" s="70">
        <v>33987</v>
      </c>
      <c r="CG6" s="70">
        <v>34391</v>
      </c>
      <c r="CH6" s="70">
        <v>31400</v>
      </c>
      <c r="CI6" s="70">
        <v>31448</v>
      </c>
      <c r="CJ6" s="70">
        <v>33660</v>
      </c>
      <c r="CK6" s="3">
        <v>33461</v>
      </c>
      <c r="CL6" s="70">
        <v>33121</v>
      </c>
      <c r="CM6" s="70">
        <v>33839</v>
      </c>
      <c r="CN6" s="70">
        <v>34664</v>
      </c>
      <c r="CO6" s="70">
        <v>34997</v>
      </c>
      <c r="CP6" s="70">
        <v>31007</v>
      </c>
      <c r="CQ6" s="70">
        <v>34010</v>
      </c>
      <c r="CR6" s="71">
        <v>33678.5</v>
      </c>
      <c r="CT6" s="72">
        <v>97.8</v>
      </c>
      <c r="CU6" s="94">
        <v>99</v>
      </c>
      <c r="CV6" s="73">
        <v>74.317031768804682</v>
      </c>
      <c r="CW6" s="94">
        <v>66</v>
      </c>
      <c r="CX6" s="72">
        <v>52.6</v>
      </c>
      <c r="CY6" s="73">
        <v>97</v>
      </c>
      <c r="CZ6" s="72">
        <v>63.981291527999986</v>
      </c>
      <c r="DA6" s="74">
        <v>95.48</v>
      </c>
      <c r="DB6" s="74">
        <v>97</v>
      </c>
      <c r="DC6" s="72">
        <v>77.83</v>
      </c>
      <c r="DD6" s="72">
        <v>61.84</v>
      </c>
      <c r="DE6" s="72">
        <v>68.25</v>
      </c>
      <c r="DF6" s="72">
        <v>134.4</v>
      </c>
      <c r="DG6" s="72">
        <v>70.900000000000006</v>
      </c>
      <c r="DH6" s="74">
        <v>82.599880235486054</v>
      </c>
      <c r="DJ6" s="70">
        <v>22110</v>
      </c>
      <c r="DK6" s="70">
        <v>21821</v>
      </c>
      <c r="DL6" s="70">
        <v>19237</v>
      </c>
      <c r="DM6" s="70">
        <v>19962</v>
      </c>
      <c r="DN6" s="70">
        <v>18000</v>
      </c>
      <c r="DO6" s="70">
        <v>17731</v>
      </c>
      <c r="DP6" s="70">
        <v>20310</v>
      </c>
      <c r="DQ6" s="3">
        <v>18934</v>
      </c>
      <c r="DR6" s="70">
        <v>20961</v>
      </c>
      <c r="DS6" s="70">
        <v>18600</v>
      </c>
      <c r="DT6" s="70">
        <v>21042</v>
      </c>
      <c r="DU6" s="70">
        <v>19340</v>
      </c>
      <c r="DV6" s="70">
        <v>18875</v>
      </c>
      <c r="DW6" s="70">
        <v>19710</v>
      </c>
      <c r="DX6" s="71">
        <v>19759.5</v>
      </c>
    </row>
    <row r="7" spans="1:128" x14ac:dyDescent="0.25">
      <c r="A7" s="63" t="s">
        <v>39</v>
      </c>
      <c r="B7" s="70">
        <v>20345.223861114737</v>
      </c>
      <c r="C7" s="70">
        <v>16698.889696969694</v>
      </c>
      <c r="D7" s="70">
        <v>16051.399692873896</v>
      </c>
      <c r="E7" s="70">
        <v>25745.85325928091</v>
      </c>
      <c r="F7" s="70" t="s">
        <v>52</v>
      </c>
      <c r="G7" s="70">
        <v>16477.250224369229</v>
      </c>
      <c r="H7" s="70">
        <v>28654.129916126854</v>
      </c>
      <c r="I7" s="70">
        <v>11561.71151937696</v>
      </c>
      <c r="J7" s="70">
        <v>13596.76788711169</v>
      </c>
      <c r="K7" s="70">
        <v>13189.014909735655</v>
      </c>
      <c r="L7" s="70">
        <v>16703.756111767212</v>
      </c>
      <c r="M7" s="70">
        <v>21165.414179728901</v>
      </c>
      <c r="N7" s="70">
        <v>18598.176948051951</v>
      </c>
      <c r="O7" s="70">
        <v>13969.62951584298</v>
      </c>
      <c r="P7" s="71">
        <v>17904.401363257741</v>
      </c>
      <c r="R7" s="70">
        <v>790</v>
      </c>
      <c r="S7" s="70">
        <v>605</v>
      </c>
      <c r="T7" s="70">
        <v>980</v>
      </c>
      <c r="U7" s="70">
        <v>517</v>
      </c>
      <c r="V7" s="70" t="s">
        <v>53</v>
      </c>
      <c r="W7" s="70">
        <v>349</v>
      </c>
      <c r="X7" s="70">
        <v>720</v>
      </c>
      <c r="Y7" s="70">
        <v>689.3</v>
      </c>
      <c r="Z7" s="70">
        <v>643</v>
      </c>
      <c r="AA7" s="70">
        <v>547</v>
      </c>
      <c r="AB7" s="70">
        <v>418</v>
      </c>
      <c r="AC7" s="70">
        <v>697</v>
      </c>
      <c r="AD7" s="70">
        <v>542</v>
      </c>
      <c r="AE7" s="70">
        <v>310</v>
      </c>
      <c r="AF7" s="71">
        <v>600.56153846153848</v>
      </c>
      <c r="AH7" s="70">
        <v>17632.340425531915</v>
      </c>
      <c r="AI7" s="70">
        <v>14053.919999999998</v>
      </c>
      <c r="AJ7" s="70">
        <v>12945.193827196426</v>
      </c>
      <c r="AK7" s="70">
        <v>22116.398713826366</v>
      </c>
      <c r="AL7" s="70" t="s">
        <v>52</v>
      </c>
      <c r="AM7" s="70">
        <v>14283.724451173353</v>
      </c>
      <c r="AN7" s="70">
        <v>24844.891399999975</v>
      </c>
      <c r="AO7" s="70">
        <v>9182.0718042533736</v>
      </c>
      <c r="AP7" s="70">
        <v>11003.654485049834</v>
      </c>
      <c r="AQ7" s="70">
        <v>10321.226139338636</v>
      </c>
      <c r="AR7" s="70">
        <v>12539.085156794426</v>
      </c>
      <c r="AS7" s="70">
        <v>17764.97461928934</v>
      </c>
      <c r="AT7" s="70">
        <v>16912.909090909092</v>
      </c>
      <c r="AU7" s="70">
        <v>10633.663366336634</v>
      </c>
      <c r="AV7" s="71">
        <v>14941.081036899954</v>
      </c>
      <c r="AX7" s="70">
        <v>2712.8834355828221</v>
      </c>
      <c r="AY7" s="70">
        <v>2644.969696969697</v>
      </c>
      <c r="AZ7" s="70">
        <v>3106.2058656774702</v>
      </c>
      <c r="BA7" s="70">
        <v>3629.4545454545455</v>
      </c>
      <c r="BB7" s="70" t="s">
        <v>52</v>
      </c>
      <c r="BC7" s="70">
        <v>2193.5257731958764</v>
      </c>
      <c r="BD7" s="70">
        <v>3809.2385161268803</v>
      </c>
      <c r="BE7" s="70">
        <v>2379.639715123586</v>
      </c>
      <c r="BF7" s="70">
        <v>2593.1134020618556</v>
      </c>
      <c r="BG7" s="70">
        <v>2867.7887703970191</v>
      </c>
      <c r="BH7" s="70">
        <v>4164.6709549727857</v>
      </c>
      <c r="BI7" s="70">
        <v>3400.4395604395604</v>
      </c>
      <c r="BJ7" s="70">
        <v>1685.2678571428571</v>
      </c>
      <c r="BK7" s="70">
        <v>3335.9661495063465</v>
      </c>
      <c r="BL7" s="71">
        <v>2963.3203263577921</v>
      </c>
      <c r="BN7" s="72">
        <v>23.5</v>
      </c>
      <c r="BO7" s="72">
        <v>31.578947368421055</v>
      </c>
      <c r="BP7" s="73">
        <v>31.505437882526309</v>
      </c>
      <c r="BQ7" s="94">
        <v>18.66</v>
      </c>
      <c r="BR7" s="72" t="s">
        <v>53</v>
      </c>
      <c r="BS7" s="73">
        <v>26.42</v>
      </c>
      <c r="BT7" s="72">
        <v>16.257668165939354</v>
      </c>
      <c r="BU7" s="74">
        <v>43.73</v>
      </c>
      <c r="BV7" s="72">
        <v>36.119999999999997</v>
      </c>
      <c r="BW7" s="72">
        <v>39.343000000000004</v>
      </c>
      <c r="BX7" s="72">
        <v>33.173712021136062</v>
      </c>
      <c r="BY7" s="72">
        <v>23.64</v>
      </c>
      <c r="BZ7" s="72">
        <v>22</v>
      </c>
      <c r="CA7" s="72">
        <v>38.380000000000003</v>
      </c>
      <c r="CB7" s="74">
        <v>29.56221272600175</v>
      </c>
      <c r="CD7" s="70">
        <v>34530</v>
      </c>
      <c r="CE7" s="70">
        <v>36984</v>
      </c>
      <c r="CF7" s="70">
        <v>33987</v>
      </c>
      <c r="CG7" s="70">
        <v>34391</v>
      </c>
      <c r="CH7" s="70" t="s">
        <v>53</v>
      </c>
      <c r="CI7" s="70">
        <v>31448</v>
      </c>
      <c r="CJ7" s="70">
        <v>33660</v>
      </c>
      <c r="CK7" s="3">
        <v>33461</v>
      </c>
      <c r="CL7" s="70">
        <v>33121</v>
      </c>
      <c r="CM7" s="70">
        <v>33839</v>
      </c>
      <c r="CN7" s="70">
        <v>34664</v>
      </c>
      <c r="CO7" s="70">
        <v>34997</v>
      </c>
      <c r="CP7" s="70">
        <v>31007</v>
      </c>
      <c r="CQ7" s="70">
        <v>34010</v>
      </c>
      <c r="CR7" s="71">
        <v>33853.769230769234</v>
      </c>
      <c r="CT7" s="72">
        <v>97.8</v>
      </c>
      <c r="CU7" s="94">
        <v>99</v>
      </c>
      <c r="CV7" s="73">
        <v>74.317031768804682</v>
      </c>
      <c r="CW7" s="94">
        <v>66</v>
      </c>
      <c r="CX7" s="72" t="s">
        <v>53</v>
      </c>
      <c r="CY7" s="73">
        <v>97</v>
      </c>
      <c r="CZ7" s="72">
        <v>63.981291527999986</v>
      </c>
      <c r="DA7" s="74">
        <v>95.48</v>
      </c>
      <c r="DB7" s="74">
        <v>97</v>
      </c>
      <c r="DC7" s="72">
        <v>77.83</v>
      </c>
      <c r="DD7" s="72">
        <v>60.63</v>
      </c>
      <c r="DE7" s="72">
        <v>68.25</v>
      </c>
      <c r="DF7" s="72">
        <v>134.4</v>
      </c>
      <c r="DG7" s="72">
        <v>70.900000000000006</v>
      </c>
      <c r="DH7" s="74">
        <v>84.814486407446537</v>
      </c>
      <c r="DJ7" s="70">
        <v>22110</v>
      </c>
      <c r="DK7" s="70">
        <v>21821</v>
      </c>
      <c r="DL7" s="70">
        <v>19237</v>
      </c>
      <c r="DM7" s="70">
        <v>19962</v>
      </c>
      <c r="DN7" s="70" t="s">
        <v>53</v>
      </c>
      <c r="DO7" s="70">
        <v>17731</v>
      </c>
      <c r="DP7" s="70">
        <v>20310</v>
      </c>
      <c r="DQ7" s="3">
        <v>18934</v>
      </c>
      <c r="DR7" s="70">
        <v>20961</v>
      </c>
      <c r="DS7" s="70">
        <v>18600</v>
      </c>
      <c r="DT7" s="70">
        <v>21042</v>
      </c>
      <c r="DU7" s="70">
        <v>19340</v>
      </c>
      <c r="DV7" s="70">
        <v>18875</v>
      </c>
      <c r="DW7" s="70">
        <v>19710</v>
      </c>
      <c r="DX7" s="71">
        <v>19894.846153846152</v>
      </c>
    </row>
    <row r="8" spans="1:128" x14ac:dyDescent="0.25">
      <c r="A8" s="63" t="s">
        <v>38</v>
      </c>
      <c r="B8" s="70">
        <v>20345.223861114737</v>
      </c>
      <c r="C8" s="70">
        <v>14419.467656153371</v>
      </c>
      <c r="D8" s="70">
        <v>16051.399692873896</v>
      </c>
      <c r="E8" s="70">
        <v>20868.051036682613</v>
      </c>
      <c r="F8" s="70">
        <v>47347.041707080505</v>
      </c>
      <c r="G8" s="70">
        <v>13328.845926633468</v>
      </c>
      <c r="H8" s="70">
        <v>20628.902948854138</v>
      </c>
      <c r="I8" s="70">
        <v>11406.887916562435</v>
      </c>
      <c r="J8" s="70">
        <v>13596.76788711169</v>
      </c>
      <c r="K8" s="70">
        <v>13472.855367419741</v>
      </c>
      <c r="L8" s="70">
        <v>13937.53785392749</v>
      </c>
      <c r="M8" s="70">
        <v>16386.339374910804</v>
      </c>
      <c r="N8" s="70">
        <v>18598.176948051951</v>
      </c>
      <c r="O8" s="70">
        <v>16263.428930627664</v>
      </c>
      <c r="P8" s="71">
        <v>18332.20907914318</v>
      </c>
      <c r="R8" s="70">
        <v>790</v>
      </c>
      <c r="S8" s="70">
        <v>605</v>
      </c>
      <c r="T8" s="70">
        <v>980</v>
      </c>
      <c r="U8" s="70">
        <v>517</v>
      </c>
      <c r="V8" s="70">
        <v>770</v>
      </c>
      <c r="W8" s="70">
        <v>336</v>
      </c>
      <c r="X8" s="70">
        <v>720</v>
      </c>
      <c r="Y8" s="70">
        <v>688.8</v>
      </c>
      <c r="Z8" s="70">
        <v>643</v>
      </c>
      <c r="AA8" s="70">
        <v>548</v>
      </c>
      <c r="AB8" s="70">
        <v>418</v>
      </c>
      <c r="AC8" s="70">
        <v>697</v>
      </c>
      <c r="AD8" s="70">
        <v>542</v>
      </c>
      <c r="AE8" s="70">
        <v>310</v>
      </c>
      <c r="AF8" s="71">
        <v>611.77142857142849</v>
      </c>
      <c r="AH8" s="70">
        <v>17632.340425531915</v>
      </c>
      <c r="AI8" s="70">
        <v>11774.497959183673</v>
      </c>
      <c r="AJ8" s="70">
        <v>12945.193827196426</v>
      </c>
      <c r="AK8" s="70">
        <v>17238.596491228069</v>
      </c>
      <c r="AL8" s="70">
        <v>36547.041707080505</v>
      </c>
      <c r="AM8" s="70">
        <v>11135.320153437591</v>
      </c>
      <c r="AN8" s="70">
        <v>16819.664432727259</v>
      </c>
      <c r="AO8" s="70">
        <v>9027.2482014388497</v>
      </c>
      <c r="AP8" s="70">
        <v>11003.654485049834</v>
      </c>
      <c r="AQ8" s="70">
        <v>10605.066597022722</v>
      </c>
      <c r="AR8" s="70">
        <v>9772.8668989547041</v>
      </c>
      <c r="AS8" s="70">
        <v>12985.899814471242</v>
      </c>
      <c r="AT8" s="70">
        <v>16912.909090909092</v>
      </c>
      <c r="AU8" s="70">
        <v>12927.462781121318</v>
      </c>
      <c r="AV8" s="71">
        <v>14809.1259189538</v>
      </c>
      <c r="AX8" s="70">
        <v>2712.8834355828221</v>
      </c>
      <c r="AY8" s="70">
        <v>2644.969696969697</v>
      </c>
      <c r="AZ8" s="70">
        <v>3106.2058656774702</v>
      </c>
      <c r="BA8" s="70">
        <v>3629.4545454545455</v>
      </c>
      <c r="BB8" s="70">
        <v>10800</v>
      </c>
      <c r="BC8" s="70">
        <v>2193.5257731958764</v>
      </c>
      <c r="BD8" s="70">
        <v>3809.2385161268803</v>
      </c>
      <c r="BE8" s="70">
        <v>2379.639715123586</v>
      </c>
      <c r="BF8" s="70">
        <v>2593.1134020618556</v>
      </c>
      <c r="BG8" s="70">
        <v>2867.7887703970191</v>
      </c>
      <c r="BH8" s="70">
        <v>4164.6709549727857</v>
      </c>
      <c r="BI8" s="70">
        <v>3400.4395604395604</v>
      </c>
      <c r="BJ8" s="70">
        <v>1685.2678571428571</v>
      </c>
      <c r="BK8" s="70">
        <v>3335.9661495063465</v>
      </c>
      <c r="BL8" s="71">
        <v>3523.0831601893792</v>
      </c>
      <c r="BN8" s="72">
        <v>23.5</v>
      </c>
      <c r="BO8" s="72">
        <v>37.692307692307693</v>
      </c>
      <c r="BP8" s="73">
        <v>31.505437882526309</v>
      </c>
      <c r="BQ8" s="94">
        <v>23.94</v>
      </c>
      <c r="BR8" s="72">
        <v>10.31</v>
      </c>
      <c r="BS8" s="73">
        <v>33.89</v>
      </c>
      <c r="BT8" s="72">
        <v>24.0147478337358</v>
      </c>
      <c r="BU8" s="74">
        <v>44.48</v>
      </c>
      <c r="BV8" s="72">
        <v>36.119999999999997</v>
      </c>
      <c r="BW8" s="72">
        <v>38.29</v>
      </c>
      <c r="BX8" s="72">
        <v>42.563559322033896</v>
      </c>
      <c r="BY8" s="72">
        <v>32.340000000000003</v>
      </c>
      <c r="BZ8" s="72">
        <v>22</v>
      </c>
      <c r="CA8" s="72">
        <v>31.57</v>
      </c>
      <c r="CB8" s="74">
        <v>30.872575195043122</v>
      </c>
      <c r="CD8" s="70">
        <v>34530</v>
      </c>
      <c r="CE8" s="70">
        <v>36984</v>
      </c>
      <c r="CF8" s="70">
        <v>33987</v>
      </c>
      <c r="CG8" s="70">
        <v>34391</v>
      </c>
      <c r="CH8" s="70">
        <v>31400</v>
      </c>
      <c r="CI8" s="70">
        <v>31448</v>
      </c>
      <c r="CJ8" s="70">
        <v>33660</v>
      </c>
      <c r="CK8" s="3">
        <v>33461</v>
      </c>
      <c r="CL8" s="70">
        <v>33121</v>
      </c>
      <c r="CM8" s="70">
        <v>33839</v>
      </c>
      <c r="CN8" s="70">
        <v>34664</v>
      </c>
      <c r="CO8" s="70">
        <v>34997</v>
      </c>
      <c r="CP8" s="70">
        <v>31007</v>
      </c>
      <c r="CQ8" s="70">
        <v>34010</v>
      </c>
      <c r="CR8" s="71">
        <v>33678.5</v>
      </c>
      <c r="CT8" s="72">
        <v>97.8</v>
      </c>
      <c r="CU8" s="94">
        <v>99</v>
      </c>
      <c r="CV8" s="73">
        <v>74.317031768804682</v>
      </c>
      <c r="CW8" s="94">
        <v>66</v>
      </c>
      <c r="CX8" s="72">
        <v>20</v>
      </c>
      <c r="CY8" s="73">
        <v>97</v>
      </c>
      <c r="CZ8" s="72">
        <v>63.981291527999986</v>
      </c>
      <c r="DA8" s="74">
        <v>95.48</v>
      </c>
      <c r="DB8" s="74">
        <v>97</v>
      </c>
      <c r="DC8" s="72">
        <v>77.83</v>
      </c>
      <c r="DD8" s="72">
        <v>60.63</v>
      </c>
      <c r="DE8" s="72">
        <v>68.25</v>
      </c>
      <c r="DF8" s="72">
        <v>134.4</v>
      </c>
      <c r="DG8" s="72">
        <v>70.900000000000006</v>
      </c>
      <c r="DH8" s="74">
        <v>80.184880235486062</v>
      </c>
      <c r="DJ8" s="70">
        <v>22110</v>
      </c>
      <c r="DK8" s="70">
        <v>21821</v>
      </c>
      <c r="DL8" s="70">
        <v>19237</v>
      </c>
      <c r="DM8" s="70">
        <v>19962</v>
      </c>
      <c r="DN8" s="70">
        <v>18000</v>
      </c>
      <c r="DO8" s="70">
        <v>17731</v>
      </c>
      <c r="DP8" s="70">
        <v>20310</v>
      </c>
      <c r="DQ8" s="3">
        <v>18934</v>
      </c>
      <c r="DR8" s="70">
        <v>20961</v>
      </c>
      <c r="DS8" s="70">
        <v>18600</v>
      </c>
      <c r="DT8" s="70">
        <v>21042</v>
      </c>
      <c r="DU8" s="70">
        <v>19340</v>
      </c>
      <c r="DV8" s="70">
        <v>18875</v>
      </c>
      <c r="DW8" s="70">
        <v>19710</v>
      </c>
      <c r="DX8" s="71">
        <v>19759.5</v>
      </c>
    </row>
    <row r="9" spans="1:128" x14ac:dyDescent="0.25">
      <c r="A9" s="63" t="s">
        <v>40</v>
      </c>
      <c r="B9" s="70">
        <v>21128.883435582822</v>
      </c>
      <c r="C9" s="70">
        <v>15008.192554112553</v>
      </c>
      <c r="D9" s="70">
        <v>16051.399692873896</v>
      </c>
      <c r="E9" s="70">
        <v>21833.777439146648</v>
      </c>
      <c r="F9" s="70">
        <v>18937.524392434785</v>
      </c>
      <c r="G9" s="70">
        <v>12270.321500832724</v>
      </c>
      <c r="H9" s="70">
        <v>32780.767716126851</v>
      </c>
      <c r="I9" s="70">
        <v>10795.736969367979</v>
      </c>
      <c r="J9" s="70">
        <v>13596.76788711169</v>
      </c>
      <c r="K9" s="70">
        <v>13619.145703331436</v>
      </c>
      <c r="L9" s="70">
        <v>12928.455158822813</v>
      </c>
      <c r="M9" s="70">
        <v>15932.937322301692</v>
      </c>
      <c r="N9" s="70">
        <v>14973.982142857143</v>
      </c>
      <c r="O9" s="70">
        <v>15224.110629552953</v>
      </c>
      <c r="P9" s="71">
        <v>16791.571610318286</v>
      </c>
      <c r="R9" s="70">
        <v>790</v>
      </c>
      <c r="S9" s="70">
        <v>605</v>
      </c>
      <c r="T9" s="70">
        <v>980</v>
      </c>
      <c r="U9" s="70">
        <v>517</v>
      </c>
      <c r="V9" s="70">
        <v>770</v>
      </c>
      <c r="W9" s="70">
        <v>332</v>
      </c>
      <c r="X9" s="70">
        <v>720</v>
      </c>
      <c r="Y9" s="70">
        <v>686.7</v>
      </c>
      <c r="Z9" s="70">
        <v>643</v>
      </c>
      <c r="AA9" s="70">
        <v>549</v>
      </c>
      <c r="AB9" s="70">
        <v>418</v>
      </c>
      <c r="AC9" s="70">
        <v>697</v>
      </c>
      <c r="AD9" s="70">
        <v>542</v>
      </c>
      <c r="AE9" s="70">
        <v>310</v>
      </c>
      <c r="AF9" s="71">
        <v>611.40714285714296</v>
      </c>
      <c r="AH9" s="70">
        <v>18416</v>
      </c>
      <c r="AI9" s="70">
        <v>12363.222857142857</v>
      </c>
      <c r="AJ9" s="70">
        <v>12945.193827196426</v>
      </c>
      <c r="AK9" s="70">
        <v>18204.322893692104</v>
      </c>
      <c r="AL9" s="70">
        <v>15732.776617954072</v>
      </c>
      <c r="AM9" s="70">
        <v>10076.795727636849</v>
      </c>
      <c r="AN9" s="70">
        <v>28971.529199999968</v>
      </c>
      <c r="AO9" s="70">
        <v>8416.0972542443924</v>
      </c>
      <c r="AP9" s="70">
        <v>11003.654485049834</v>
      </c>
      <c r="AQ9" s="70">
        <v>10751.356932934417</v>
      </c>
      <c r="AR9" s="70">
        <v>8845.2727526132403</v>
      </c>
      <c r="AS9" s="70">
        <v>12532.497761862131</v>
      </c>
      <c r="AT9" s="70">
        <v>13288.714285714286</v>
      </c>
      <c r="AU9" s="70">
        <v>11888.144480046607</v>
      </c>
      <c r="AV9" s="71">
        <v>13816.827076863372</v>
      </c>
      <c r="AX9" s="70">
        <v>2712.8834355828221</v>
      </c>
      <c r="AY9" s="70">
        <v>2644.969696969697</v>
      </c>
      <c r="AZ9" s="70">
        <v>3106.2058656774702</v>
      </c>
      <c r="BA9" s="70">
        <v>3629.4545454545455</v>
      </c>
      <c r="BB9" s="70">
        <v>3204.747774480712</v>
      </c>
      <c r="BC9" s="70">
        <v>2193.5257731958764</v>
      </c>
      <c r="BD9" s="70">
        <v>3809.2385161268803</v>
      </c>
      <c r="BE9" s="70">
        <v>2379.639715123586</v>
      </c>
      <c r="BF9" s="70">
        <v>2593.1134020618556</v>
      </c>
      <c r="BG9" s="70">
        <v>2867.7887703970191</v>
      </c>
      <c r="BH9" s="70">
        <v>4083.1824062095729</v>
      </c>
      <c r="BI9" s="70">
        <v>3400.4395604395604</v>
      </c>
      <c r="BJ9" s="70">
        <v>1685.2678571428571</v>
      </c>
      <c r="BK9" s="70">
        <v>3335.9661495063465</v>
      </c>
      <c r="BL9" s="71">
        <v>2974.7445334549147</v>
      </c>
      <c r="BN9" s="72">
        <v>22.5</v>
      </c>
      <c r="BO9" s="72">
        <v>35.897435897435898</v>
      </c>
      <c r="BP9" s="73">
        <v>31.505437882526309</v>
      </c>
      <c r="BQ9" s="94">
        <v>22.67</v>
      </c>
      <c r="BR9" s="72">
        <v>23.95</v>
      </c>
      <c r="BS9" s="73">
        <v>37.450000000000003</v>
      </c>
      <c r="BT9" s="72">
        <v>13.941963408683323</v>
      </c>
      <c r="BU9" s="74">
        <v>47.71</v>
      </c>
      <c r="BV9" s="72">
        <v>36.119999999999997</v>
      </c>
      <c r="BW9" s="72">
        <v>37.768999999999998</v>
      </c>
      <c r="BX9" s="72">
        <v>47.027153558052433</v>
      </c>
      <c r="BY9" s="72">
        <v>33.51</v>
      </c>
      <c r="BZ9" s="72">
        <v>28</v>
      </c>
      <c r="CA9" s="72">
        <v>34.33</v>
      </c>
      <c r="CB9" s="74">
        <v>32.312927910478422</v>
      </c>
      <c r="CD9" s="70">
        <v>34530</v>
      </c>
      <c r="CE9" s="70">
        <v>36984</v>
      </c>
      <c r="CF9" s="70">
        <v>33987</v>
      </c>
      <c r="CG9" s="70">
        <v>34391</v>
      </c>
      <c r="CH9" s="70">
        <v>31400</v>
      </c>
      <c r="CI9" s="70">
        <v>31448</v>
      </c>
      <c r="CJ9" s="70">
        <v>33660</v>
      </c>
      <c r="CK9" s="3">
        <v>33461</v>
      </c>
      <c r="CL9" s="70">
        <v>33121</v>
      </c>
      <c r="CM9" s="70">
        <v>33839</v>
      </c>
      <c r="CN9" s="70">
        <v>34664</v>
      </c>
      <c r="CO9" s="70">
        <v>34997</v>
      </c>
      <c r="CP9" s="70">
        <v>31007</v>
      </c>
      <c r="CQ9" s="70">
        <v>34010</v>
      </c>
      <c r="CR9" s="71">
        <v>33678.5</v>
      </c>
      <c r="CT9" s="72">
        <v>97.8</v>
      </c>
      <c r="CU9" s="94">
        <v>99</v>
      </c>
      <c r="CV9" s="73">
        <v>74.317031768804682</v>
      </c>
      <c r="CW9" s="94">
        <v>66</v>
      </c>
      <c r="CX9" s="72">
        <v>67.400000000000006</v>
      </c>
      <c r="CY9" s="73">
        <v>97</v>
      </c>
      <c r="CZ9" s="72">
        <v>63.981291527999986</v>
      </c>
      <c r="DA9" s="74">
        <v>95.48</v>
      </c>
      <c r="DB9" s="74">
        <v>97</v>
      </c>
      <c r="DC9" s="72">
        <v>77.83</v>
      </c>
      <c r="DD9" s="72">
        <v>61.84</v>
      </c>
      <c r="DE9" s="72">
        <v>68.25</v>
      </c>
      <c r="DF9" s="72">
        <v>134.4</v>
      </c>
      <c r="DG9" s="72">
        <v>70.900000000000006</v>
      </c>
      <c r="DH9" s="74">
        <v>83.657023092628933</v>
      </c>
      <c r="DJ9" s="70">
        <v>22110</v>
      </c>
      <c r="DK9" s="70">
        <v>21821</v>
      </c>
      <c r="DL9" s="70">
        <v>19237</v>
      </c>
      <c r="DM9" s="70">
        <v>19962</v>
      </c>
      <c r="DN9" s="70">
        <v>18000</v>
      </c>
      <c r="DO9" s="70">
        <v>17731</v>
      </c>
      <c r="DP9" s="70">
        <v>20310</v>
      </c>
      <c r="DQ9" s="3">
        <v>18934</v>
      </c>
      <c r="DR9" s="70">
        <v>20961</v>
      </c>
      <c r="DS9" s="70">
        <v>18600</v>
      </c>
      <c r="DT9" s="70">
        <v>21042</v>
      </c>
      <c r="DU9" s="70">
        <v>19340</v>
      </c>
      <c r="DV9" s="70">
        <v>18875</v>
      </c>
      <c r="DW9" s="70">
        <v>19710</v>
      </c>
      <c r="DX9" s="71">
        <v>19759.5</v>
      </c>
    </row>
    <row r="10" spans="1:128" x14ac:dyDescent="0.25">
      <c r="A10" s="63" t="s">
        <v>45</v>
      </c>
      <c r="B10" s="70">
        <v>24990.302790421531</v>
      </c>
      <c r="C10" s="70">
        <v>13884.263203463204</v>
      </c>
      <c r="D10" s="70">
        <v>16051.399692873896</v>
      </c>
      <c r="E10" s="70">
        <v>17825.94577352472</v>
      </c>
      <c r="F10" s="70">
        <v>40812.039291639434</v>
      </c>
      <c r="G10" s="70">
        <v>13328.845926633468</v>
      </c>
      <c r="H10" s="70">
        <v>21812.839885140947</v>
      </c>
      <c r="I10" s="70">
        <v>11406.887916562435</v>
      </c>
      <c r="J10" s="70">
        <v>13596.76788711169</v>
      </c>
      <c r="K10" s="70">
        <v>12896.635399194252</v>
      </c>
      <c r="L10" s="70">
        <v>13937.53785392749</v>
      </c>
      <c r="M10" s="70">
        <v>16184.731797882483</v>
      </c>
      <c r="N10" s="70">
        <v>18598.176948051951</v>
      </c>
      <c r="O10" s="70">
        <v>15862.669648585537</v>
      </c>
      <c r="P10" s="71">
        <v>17942.074572500936</v>
      </c>
      <c r="R10" s="70">
        <v>1890</v>
      </c>
      <c r="S10" s="70">
        <v>605</v>
      </c>
      <c r="T10" s="70">
        <v>980</v>
      </c>
      <c r="U10" s="70">
        <v>517</v>
      </c>
      <c r="V10" s="70">
        <v>770</v>
      </c>
      <c r="W10" s="70">
        <v>336</v>
      </c>
      <c r="X10" s="70">
        <v>720</v>
      </c>
      <c r="Y10" s="70">
        <v>688.8</v>
      </c>
      <c r="Z10" s="70">
        <v>643</v>
      </c>
      <c r="AA10" s="70">
        <v>546</v>
      </c>
      <c r="AB10" s="70">
        <v>418</v>
      </c>
      <c r="AC10" s="70">
        <v>697</v>
      </c>
      <c r="AD10" s="70">
        <v>542</v>
      </c>
      <c r="AE10" s="70">
        <v>310</v>
      </c>
      <c r="AF10" s="71">
        <v>690.19999999999993</v>
      </c>
      <c r="AH10" s="70">
        <v>22277.419354838708</v>
      </c>
      <c r="AI10" s="70">
        <v>11239.293506493506</v>
      </c>
      <c r="AJ10" s="70">
        <v>12945.193827196426</v>
      </c>
      <c r="AK10" s="70">
        <v>14196.491228070176</v>
      </c>
      <c r="AL10" s="70">
        <v>34953.617810760668</v>
      </c>
      <c r="AM10" s="70">
        <v>11135.320153437591</v>
      </c>
      <c r="AN10" s="70">
        <v>18003.601369014068</v>
      </c>
      <c r="AO10" s="70">
        <v>9027.2482014388497</v>
      </c>
      <c r="AP10" s="70">
        <v>11003.654485049834</v>
      </c>
      <c r="AQ10" s="70">
        <v>10028.846628797233</v>
      </c>
      <c r="AR10" s="70">
        <v>9772.8668989547041</v>
      </c>
      <c r="AS10" s="70">
        <v>12784.292237442922</v>
      </c>
      <c r="AT10" s="70">
        <v>16912.909090909092</v>
      </c>
      <c r="AU10" s="70">
        <v>12526.703499079191</v>
      </c>
      <c r="AV10" s="71">
        <v>14771.961306534495</v>
      </c>
      <c r="AX10" s="70">
        <v>2712.8834355828221</v>
      </c>
      <c r="AY10" s="70">
        <v>2644.969696969697</v>
      </c>
      <c r="AZ10" s="70">
        <v>3106.2058656774702</v>
      </c>
      <c r="BA10" s="70">
        <v>3629.4545454545455</v>
      </c>
      <c r="BB10" s="70">
        <v>5858.4214808787638</v>
      </c>
      <c r="BC10" s="70">
        <v>2193.5257731958764</v>
      </c>
      <c r="BD10" s="70">
        <v>3809.2385161268803</v>
      </c>
      <c r="BE10" s="70">
        <v>2379.639715123586</v>
      </c>
      <c r="BF10" s="70">
        <v>2593.1134020618556</v>
      </c>
      <c r="BG10" s="70">
        <v>2867.7887703970191</v>
      </c>
      <c r="BH10" s="70">
        <v>4164.6709549727857</v>
      </c>
      <c r="BI10" s="70">
        <v>3400.4395604395604</v>
      </c>
      <c r="BJ10" s="70">
        <v>1685.2678571428571</v>
      </c>
      <c r="BK10" s="70">
        <v>3335.9661495063465</v>
      </c>
      <c r="BL10" s="71">
        <v>3170.1132659664336</v>
      </c>
      <c r="BN10" s="72">
        <v>18.600000000000001</v>
      </c>
      <c r="BO10" s="72">
        <v>39.487179487179489</v>
      </c>
      <c r="BP10" s="73">
        <v>31.505437882526309</v>
      </c>
      <c r="BQ10" s="94">
        <v>29.07</v>
      </c>
      <c r="BR10" s="72">
        <v>10.78</v>
      </c>
      <c r="BS10" s="73">
        <v>33.89</v>
      </c>
      <c r="BT10" s="72">
        <v>22.435511191398916</v>
      </c>
      <c r="BU10" s="74">
        <v>44.48</v>
      </c>
      <c r="BV10" s="72">
        <v>36.119999999999997</v>
      </c>
      <c r="BW10" s="72">
        <v>40.49</v>
      </c>
      <c r="BX10" s="72">
        <v>42.563559322033896</v>
      </c>
      <c r="BY10" s="72">
        <v>32.85</v>
      </c>
      <c r="BZ10" s="72">
        <v>22</v>
      </c>
      <c r="CA10" s="72">
        <v>32.58</v>
      </c>
      <c r="CB10" s="74">
        <v>31.203691991652757</v>
      </c>
      <c r="CD10" s="70">
        <v>34530</v>
      </c>
      <c r="CE10" s="70">
        <v>36984</v>
      </c>
      <c r="CF10" s="70">
        <v>33987</v>
      </c>
      <c r="CG10" s="70">
        <v>34391</v>
      </c>
      <c r="CH10" s="70">
        <v>31400</v>
      </c>
      <c r="CI10" s="70">
        <v>31448</v>
      </c>
      <c r="CJ10" s="70">
        <v>33660</v>
      </c>
      <c r="CK10" s="3">
        <v>33461</v>
      </c>
      <c r="CL10" s="70">
        <v>33121</v>
      </c>
      <c r="CM10" s="70">
        <v>33839</v>
      </c>
      <c r="CN10" s="70">
        <v>34664</v>
      </c>
      <c r="CO10" s="70">
        <v>34997</v>
      </c>
      <c r="CP10" s="70">
        <v>31007</v>
      </c>
      <c r="CQ10" s="70">
        <v>34010</v>
      </c>
      <c r="CR10" s="71">
        <v>33678.5</v>
      </c>
      <c r="CT10" s="72">
        <v>97.8</v>
      </c>
      <c r="CU10" s="94">
        <v>99</v>
      </c>
      <c r="CV10" s="73">
        <v>74.317031768804682</v>
      </c>
      <c r="CW10" s="94">
        <v>66</v>
      </c>
      <c r="CX10" s="72">
        <v>36.869999999999997</v>
      </c>
      <c r="CY10" s="73">
        <v>97</v>
      </c>
      <c r="CZ10" s="72">
        <v>63.981291527999986</v>
      </c>
      <c r="DA10" s="74">
        <v>95.48</v>
      </c>
      <c r="DB10" s="74">
        <v>97</v>
      </c>
      <c r="DC10" s="72">
        <v>77.83</v>
      </c>
      <c r="DD10" s="72">
        <v>60.63</v>
      </c>
      <c r="DE10" s="72">
        <v>68.25</v>
      </c>
      <c r="DF10" s="72">
        <v>134.4</v>
      </c>
      <c r="DG10" s="72">
        <v>70.900000000000006</v>
      </c>
      <c r="DH10" s="74">
        <v>81.389880235486061</v>
      </c>
      <c r="DJ10" s="70">
        <v>22110</v>
      </c>
      <c r="DK10" s="70">
        <v>21821</v>
      </c>
      <c r="DL10" s="70">
        <v>19237</v>
      </c>
      <c r="DM10" s="70">
        <v>19962</v>
      </c>
      <c r="DN10" s="70">
        <v>18000</v>
      </c>
      <c r="DO10" s="70">
        <v>17731</v>
      </c>
      <c r="DP10" s="70">
        <v>20310</v>
      </c>
      <c r="DQ10" s="3">
        <v>18934</v>
      </c>
      <c r="DR10" s="70">
        <v>20961</v>
      </c>
      <c r="DS10" s="70">
        <v>18600</v>
      </c>
      <c r="DT10" s="70">
        <v>21042</v>
      </c>
      <c r="DU10" s="70">
        <v>19340</v>
      </c>
      <c r="DV10" s="70">
        <v>18875</v>
      </c>
      <c r="DW10" s="70">
        <v>19710</v>
      </c>
      <c r="DX10" s="71">
        <v>19759.5</v>
      </c>
    </row>
    <row r="11" spans="1:128" s="61" customFormat="1" x14ac:dyDescent="0.25">
      <c r="CD11" s="62">
        <f>$CR$6</f>
        <v>33678.5</v>
      </c>
      <c r="CE11" s="62">
        <f t="shared" ref="CE11:CQ11" si="0">$CR$6</f>
        <v>33678.5</v>
      </c>
      <c r="CF11" s="62">
        <f t="shared" si="0"/>
        <v>33678.5</v>
      </c>
      <c r="CG11" s="62">
        <f t="shared" si="0"/>
        <v>33678.5</v>
      </c>
      <c r="CH11" s="62">
        <f t="shared" si="0"/>
        <v>33678.5</v>
      </c>
      <c r="CI11" s="62">
        <f t="shared" si="0"/>
        <v>33678.5</v>
      </c>
      <c r="CJ11" s="62">
        <f t="shared" si="0"/>
        <v>33678.5</v>
      </c>
      <c r="CK11" s="62">
        <f t="shared" si="0"/>
        <v>33678.5</v>
      </c>
      <c r="CL11" s="62">
        <f t="shared" si="0"/>
        <v>33678.5</v>
      </c>
      <c r="CM11" s="62">
        <f t="shared" si="0"/>
        <v>33678.5</v>
      </c>
      <c r="CN11" s="62">
        <f t="shared" si="0"/>
        <v>33678.5</v>
      </c>
      <c r="CO11" s="62">
        <f t="shared" si="0"/>
        <v>33678.5</v>
      </c>
      <c r="CP11" s="62">
        <f t="shared" si="0"/>
        <v>33678.5</v>
      </c>
      <c r="CQ11" s="62">
        <f t="shared" si="0"/>
        <v>33678.5</v>
      </c>
      <c r="DJ11" s="62">
        <f>$DX$6</f>
        <v>19759.5</v>
      </c>
      <c r="DK11" s="62">
        <f t="shared" ref="DK11:DW11" si="1">$DX$6</f>
        <v>19759.5</v>
      </c>
      <c r="DL11" s="62">
        <f t="shared" si="1"/>
        <v>19759.5</v>
      </c>
      <c r="DM11" s="62">
        <f t="shared" si="1"/>
        <v>19759.5</v>
      </c>
      <c r="DN11" s="62">
        <f t="shared" si="1"/>
        <v>19759.5</v>
      </c>
      <c r="DO11" s="62">
        <f t="shared" si="1"/>
        <v>19759.5</v>
      </c>
      <c r="DP11" s="62">
        <f t="shared" si="1"/>
        <v>19759.5</v>
      </c>
      <c r="DQ11" s="62">
        <f t="shared" si="1"/>
        <v>19759.5</v>
      </c>
      <c r="DR11" s="62">
        <f t="shared" si="1"/>
        <v>19759.5</v>
      </c>
      <c r="DS11" s="62">
        <f t="shared" si="1"/>
        <v>19759.5</v>
      </c>
      <c r="DT11" s="62">
        <f t="shared" si="1"/>
        <v>19759.5</v>
      </c>
      <c r="DU11" s="62">
        <f t="shared" si="1"/>
        <v>19759.5</v>
      </c>
      <c r="DV11" s="62">
        <f t="shared" si="1"/>
        <v>19759.5</v>
      </c>
      <c r="DW11" s="62">
        <f t="shared" si="1"/>
        <v>19759.5</v>
      </c>
    </row>
    <row r="12" spans="1:128" x14ac:dyDescent="0.25">
      <c r="A12" s="66" t="s">
        <v>32</v>
      </c>
    </row>
    <row r="13" spans="1:128" x14ac:dyDescent="0.25">
      <c r="A13" s="63" t="s">
        <v>41</v>
      </c>
      <c r="B13" s="70">
        <v>28413.502109704641</v>
      </c>
      <c r="C13" s="70">
        <v>31562.401572620925</v>
      </c>
      <c r="D13" s="70">
        <v>51972.906106539391</v>
      </c>
      <c r="E13" s="70">
        <v>40363.780023344545</v>
      </c>
      <c r="F13" s="70">
        <v>29577.580868916088</v>
      </c>
      <c r="G13" s="70">
        <v>36972.394123059123</v>
      </c>
      <c r="H13" s="70">
        <v>51959.659324233391</v>
      </c>
      <c r="I13" s="70">
        <v>32710.413029193653</v>
      </c>
      <c r="J13" s="70">
        <v>31094.215264187871</v>
      </c>
      <c r="K13" s="70">
        <v>35271.515197624562</v>
      </c>
      <c r="L13" s="70">
        <v>26349.960872848227</v>
      </c>
      <c r="M13" s="70">
        <v>36924.92852538819</v>
      </c>
      <c r="N13" s="70">
        <v>21957.768255848387</v>
      </c>
      <c r="O13" s="70">
        <v>28205.761653884314</v>
      </c>
      <c r="P13" s="71">
        <v>34524.056209099523</v>
      </c>
      <c r="R13" s="70">
        <v>0</v>
      </c>
      <c r="S13" s="70">
        <v>0</v>
      </c>
      <c r="T13" s="70">
        <v>0</v>
      </c>
      <c r="U13" s="70">
        <v>262</v>
      </c>
      <c r="V13" s="70">
        <v>0</v>
      </c>
      <c r="W13" s="70">
        <v>475</v>
      </c>
      <c r="X13" s="70">
        <v>0</v>
      </c>
      <c r="Y13" s="3">
        <v>111.2</v>
      </c>
      <c r="Z13" s="70">
        <v>93</v>
      </c>
      <c r="AA13" s="70">
        <v>166</v>
      </c>
      <c r="AB13" s="70">
        <v>0</v>
      </c>
      <c r="AC13" s="70">
        <v>0</v>
      </c>
      <c r="AD13" s="70">
        <v>0</v>
      </c>
      <c r="AE13" s="70">
        <v>310</v>
      </c>
      <c r="AF13" s="71">
        <v>236.20000000000002</v>
      </c>
      <c r="AH13" s="70">
        <v>23946.835443037973</v>
      </c>
      <c r="AI13" s="70">
        <v>27338.982217782217</v>
      </c>
      <c r="AJ13" s="70">
        <v>47845.481874063844</v>
      </c>
      <c r="AK13" s="70">
        <v>35783.588818755634</v>
      </c>
      <c r="AL13" s="70">
        <v>23565.891472868218</v>
      </c>
      <c r="AM13" s="70">
        <v>33551.622418879058</v>
      </c>
      <c r="AN13" s="70">
        <v>46767.954561665072</v>
      </c>
      <c r="AO13" s="70">
        <v>28942.452830188678</v>
      </c>
      <c r="AP13" s="70">
        <v>27648.571428571431</v>
      </c>
      <c r="AQ13" s="70">
        <v>30752.381769805168</v>
      </c>
      <c r="AR13" s="70">
        <v>20517.112639999996</v>
      </c>
      <c r="AS13" s="70">
        <v>33200.325732899022</v>
      </c>
      <c r="AT13" s="70">
        <v>18604.2</v>
      </c>
      <c r="AU13" s="70">
        <v>23833.857772183761</v>
      </c>
      <c r="AV13" s="71">
        <v>30164.232784335723</v>
      </c>
      <c r="AX13" s="70">
        <v>4466.666666666667</v>
      </c>
      <c r="AY13" s="70">
        <v>4223.4193548387093</v>
      </c>
      <c r="AZ13" s="70">
        <v>4127.4242324755432</v>
      </c>
      <c r="BA13" s="70">
        <v>4580.1912045889103</v>
      </c>
      <c r="BB13" s="70">
        <v>6011.689396047871</v>
      </c>
      <c r="BC13" s="70">
        <v>3420.7717041800643</v>
      </c>
      <c r="BD13" s="70">
        <v>5191.7047625683172</v>
      </c>
      <c r="BE13" s="70">
        <v>3767.9601990049755</v>
      </c>
      <c r="BF13" s="70">
        <v>3445.6438356164385</v>
      </c>
      <c r="BG13" s="70">
        <v>4519.1334278193963</v>
      </c>
      <c r="BH13" s="70">
        <v>5832.8482328482332</v>
      </c>
      <c r="BI13" s="70">
        <v>3724.6027924891673</v>
      </c>
      <c r="BJ13" s="70">
        <v>3353.5682558483859</v>
      </c>
      <c r="BK13" s="70">
        <v>4371.9038817005548</v>
      </c>
      <c r="BL13" s="71">
        <v>4359.823424763802</v>
      </c>
      <c r="BN13" s="72">
        <v>15.8</v>
      </c>
      <c r="BO13" s="73">
        <v>14.659506956309494</v>
      </c>
      <c r="BP13" s="73">
        <v>8.0195660064612433</v>
      </c>
      <c r="BQ13" s="73">
        <v>11.09</v>
      </c>
      <c r="BR13" s="73">
        <v>15.48</v>
      </c>
      <c r="BS13" s="74">
        <v>10.17</v>
      </c>
      <c r="BT13" s="72">
        <v>8.095286688255813</v>
      </c>
      <c r="BU13" s="74">
        <v>12.72</v>
      </c>
      <c r="BV13" s="72">
        <v>12.6</v>
      </c>
      <c r="BW13" s="72">
        <v>11.651</v>
      </c>
      <c r="BX13" s="72">
        <v>18.177411536597191</v>
      </c>
      <c r="BY13" s="72">
        <v>12.28</v>
      </c>
      <c r="BZ13" s="72">
        <v>20</v>
      </c>
      <c r="CA13" s="72">
        <v>15.89</v>
      </c>
      <c r="CB13" s="74">
        <v>13.33091222768741</v>
      </c>
      <c r="CD13" s="70">
        <v>31530</v>
      </c>
      <c r="CE13" s="70">
        <v>33398</v>
      </c>
      <c r="CF13" s="70">
        <v>31975</v>
      </c>
      <c r="CG13" s="70">
        <v>33070</v>
      </c>
      <c r="CH13" s="70">
        <v>30400</v>
      </c>
      <c r="CI13" s="70">
        <v>28435</v>
      </c>
      <c r="CJ13" s="70">
        <v>31550</v>
      </c>
      <c r="CK13" s="3">
        <v>30679</v>
      </c>
      <c r="CL13" s="70">
        <v>29031</v>
      </c>
      <c r="CM13" s="70">
        <v>29858</v>
      </c>
      <c r="CN13" s="70">
        <v>31079</v>
      </c>
      <c r="CO13" s="70">
        <v>33975</v>
      </c>
      <c r="CP13" s="70">
        <v>31007</v>
      </c>
      <c r="CQ13" s="70">
        <v>31560</v>
      </c>
      <c r="CR13" s="71">
        <v>31253.357142857141</v>
      </c>
      <c r="CT13" s="72">
        <v>59.4</v>
      </c>
      <c r="CU13" s="73">
        <v>62</v>
      </c>
      <c r="CV13" s="73">
        <v>55.929312568275684</v>
      </c>
      <c r="CW13" s="73">
        <v>52.3</v>
      </c>
      <c r="CX13" s="73">
        <v>35.93</v>
      </c>
      <c r="CY13" s="74">
        <v>62.2</v>
      </c>
      <c r="CZ13" s="72">
        <v>47.868669611532006</v>
      </c>
      <c r="DA13" s="74">
        <v>60.3</v>
      </c>
      <c r="DB13" s="72">
        <v>73</v>
      </c>
      <c r="DC13" s="72">
        <v>49.39</v>
      </c>
      <c r="DD13" s="72">
        <v>43.29</v>
      </c>
      <c r="DE13" s="72">
        <v>62.309999999999995</v>
      </c>
      <c r="DF13" s="72">
        <v>67.540000000000006</v>
      </c>
      <c r="DG13" s="72">
        <v>54.1</v>
      </c>
      <c r="DH13" s="74">
        <v>56.111284441414831</v>
      </c>
      <c r="DJ13" s="70">
        <v>22110</v>
      </c>
      <c r="DK13" s="70">
        <v>21821</v>
      </c>
      <c r="DL13" s="70">
        <v>19237</v>
      </c>
      <c r="DM13" s="70">
        <v>19962</v>
      </c>
      <c r="DN13" s="70">
        <v>18000</v>
      </c>
      <c r="DO13" s="70">
        <v>17731</v>
      </c>
      <c r="DP13" s="70">
        <v>20710</v>
      </c>
      <c r="DQ13" s="3">
        <v>18934</v>
      </c>
      <c r="DR13" s="70">
        <v>20961</v>
      </c>
      <c r="DS13" s="70">
        <v>18600</v>
      </c>
      <c r="DT13" s="70">
        <v>21042</v>
      </c>
      <c r="DU13" s="70">
        <v>19340</v>
      </c>
      <c r="DV13" s="70">
        <v>18875</v>
      </c>
      <c r="DW13" s="70">
        <v>19710</v>
      </c>
      <c r="DX13" s="71">
        <v>19788.071428571428</v>
      </c>
    </row>
    <row r="14" spans="1:128" x14ac:dyDescent="0.25">
      <c r="A14" s="63" t="s">
        <v>39</v>
      </c>
      <c r="B14" s="70">
        <v>36999.770707939235</v>
      </c>
      <c r="C14" s="70">
        <v>31562.401572620925</v>
      </c>
      <c r="D14" s="70">
        <v>51972.906106539391</v>
      </c>
      <c r="E14" s="70">
        <v>42922.220190096159</v>
      </c>
      <c r="F14" s="70" t="s">
        <v>52</v>
      </c>
      <c r="G14" s="70">
        <v>36972.394123059123</v>
      </c>
      <c r="H14" s="70">
        <v>50279.170535489699</v>
      </c>
      <c r="I14" s="70">
        <v>32710.413029193653</v>
      </c>
      <c r="J14" s="70">
        <v>31094.215264187871</v>
      </c>
      <c r="K14" s="70">
        <v>36017.682878368847</v>
      </c>
      <c r="L14" s="70">
        <v>26871.012992289878</v>
      </c>
      <c r="M14" s="70">
        <v>35086.141254027629</v>
      </c>
      <c r="N14" s="70">
        <v>21957.768255848387</v>
      </c>
      <c r="O14" s="70">
        <v>31061.121640685757</v>
      </c>
      <c r="P14" s="71">
        <v>35808.247580795891</v>
      </c>
      <c r="R14" s="70">
        <v>0</v>
      </c>
      <c r="S14" s="70">
        <v>0</v>
      </c>
      <c r="T14" s="70">
        <v>0</v>
      </c>
      <c r="U14" s="70">
        <v>262</v>
      </c>
      <c r="V14" s="70" t="s">
        <v>53</v>
      </c>
      <c r="W14" s="70">
        <v>475</v>
      </c>
      <c r="X14" s="70">
        <v>0</v>
      </c>
      <c r="Y14" s="3">
        <v>111.2</v>
      </c>
      <c r="Z14" s="70">
        <v>93</v>
      </c>
      <c r="AA14" s="70">
        <v>169</v>
      </c>
      <c r="AB14" s="70">
        <v>0</v>
      </c>
      <c r="AC14" s="70">
        <v>0</v>
      </c>
      <c r="AD14" s="70">
        <v>0</v>
      </c>
      <c r="AE14" s="70">
        <v>310</v>
      </c>
      <c r="AF14" s="71">
        <v>236.70000000000002</v>
      </c>
      <c r="AH14" s="70">
        <v>32533.104041272567</v>
      </c>
      <c r="AI14" s="70">
        <v>27338.982217782217</v>
      </c>
      <c r="AJ14" s="70">
        <v>47845.481874063844</v>
      </c>
      <c r="AK14" s="70">
        <v>38342.028985507248</v>
      </c>
      <c r="AL14" s="70" t="s">
        <v>52</v>
      </c>
      <c r="AM14" s="70">
        <v>33551.622418879058</v>
      </c>
      <c r="AN14" s="70">
        <v>45087.46577292138</v>
      </c>
      <c r="AO14" s="70">
        <v>28942.452830188678</v>
      </c>
      <c r="AP14" s="70">
        <v>27648.571428571431</v>
      </c>
      <c r="AQ14" s="70">
        <v>31498.54945054945</v>
      </c>
      <c r="AR14" s="70">
        <v>20517.112639999996</v>
      </c>
      <c r="AS14" s="70">
        <v>31361.538461538461</v>
      </c>
      <c r="AT14" s="70">
        <v>18604.2</v>
      </c>
      <c r="AU14" s="70">
        <v>26689.217758985204</v>
      </c>
      <c r="AV14" s="71">
        <v>31535.409836943043</v>
      </c>
      <c r="AX14" s="70">
        <v>4466.666666666667</v>
      </c>
      <c r="AY14" s="70">
        <v>4223.4193548387093</v>
      </c>
      <c r="AZ14" s="70">
        <v>4127.4242324755432</v>
      </c>
      <c r="BA14" s="70">
        <v>4580.1912045889103</v>
      </c>
      <c r="BB14" s="70" t="s">
        <v>52</v>
      </c>
      <c r="BC14" s="70">
        <v>3420.7717041800643</v>
      </c>
      <c r="BD14" s="70">
        <v>5191.7047625683172</v>
      </c>
      <c r="BE14" s="70">
        <v>3767.9601990049755</v>
      </c>
      <c r="BF14" s="70">
        <v>3445.6438356164385</v>
      </c>
      <c r="BG14" s="70">
        <v>4519.1334278193963</v>
      </c>
      <c r="BH14" s="70">
        <v>6353.9003522898838</v>
      </c>
      <c r="BI14" s="70">
        <v>3724.6027924891673</v>
      </c>
      <c r="BJ14" s="70">
        <v>3353.5682558483859</v>
      </c>
      <c r="BK14" s="70">
        <v>4371.9038817005548</v>
      </c>
      <c r="BL14" s="71">
        <v>4272.8377438528478</v>
      </c>
      <c r="BN14" s="72">
        <v>11.63</v>
      </c>
      <c r="BO14" s="73">
        <v>14.659506956309494</v>
      </c>
      <c r="BP14" s="73">
        <v>8.0195660064612433</v>
      </c>
      <c r="BQ14" s="73">
        <v>10.35</v>
      </c>
      <c r="BR14" s="73" t="s">
        <v>53</v>
      </c>
      <c r="BS14" s="74">
        <v>10.17</v>
      </c>
      <c r="BT14" s="72">
        <v>8.397012196400258</v>
      </c>
      <c r="BU14" s="74">
        <v>12.72</v>
      </c>
      <c r="BV14" s="72">
        <v>12.6</v>
      </c>
      <c r="BW14" s="72">
        <v>11.375</v>
      </c>
      <c r="BX14" s="72">
        <v>18.177411536597191</v>
      </c>
      <c r="BY14" s="72">
        <v>13</v>
      </c>
      <c r="BZ14" s="72">
        <v>20</v>
      </c>
      <c r="CA14" s="72">
        <v>14.19</v>
      </c>
      <c r="CB14" s="74">
        <v>12.714499745828322</v>
      </c>
      <c r="CD14" s="70">
        <v>31530</v>
      </c>
      <c r="CE14" s="70">
        <v>33398</v>
      </c>
      <c r="CF14" s="70">
        <v>31975</v>
      </c>
      <c r="CG14" s="70">
        <v>33070</v>
      </c>
      <c r="CH14" s="70" t="s">
        <v>53</v>
      </c>
      <c r="CI14" s="70">
        <v>28435</v>
      </c>
      <c r="CJ14" s="70">
        <v>31550</v>
      </c>
      <c r="CK14" s="3">
        <v>30679</v>
      </c>
      <c r="CL14" s="70">
        <v>29031</v>
      </c>
      <c r="CM14" s="70">
        <v>29858</v>
      </c>
      <c r="CN14" s="70">
        <v>31079</v>
      </c>
      <c r="CO14" s="70">
        <v>33975</v>
      </c>
      <c r="CP14" s="70">
        <v>31007</v>
      </c>
      <c r="CQ14" s="70">
        <v>31560</v>
      </c>
      <c r="CR14" s="71">
        <v>31319</v>
      </c>
      <c r="CT14" s="72">
        <v>59.4</v>
      </c>
      <c r="CU14" s="73">
        <v>62</v>
      </c>
      <c r="CV14" s="73">
        <v>55.929312568275684</v>
      </c>
      <c r="CW14" s="73">
        <v>52.3</v>
      </c>
      <c r="CX14" s="73" t="s">
        <v>53</v>
      </c>
      <c r="CY14" s="74">
        <v>62.2</v>
      </c>
      <c r="CZ14" s="72">
        <v>47.868669611532006</v>
      </c>
      <c r="DA14" s="74">
        <v>60.3</v>
      </c>
      <c r="DB14" s="72">
        <v>73</v>
      </c>
      <c r="DC14" s="72">
        <v>49.39</v>
      </c>
      <c r="DD14" s="72">
        <v>39.74</v>
      </c>
      <c r="DE14" s="72">
        <v>62.309999999999995</v>
      </c>
      <c r="DF14" s="72">
        <v>67.540000000000006</v>
      </c>
      <c r="DG14" s="72">
        <v>54.1</v>
      </c>
      <c r="DH14" s="74">
        <v>57.39061401383136</v>
      </c>
      <c r="DJ14" s="70">
        <v>22110</v>
      </c>
      <c r="DK14" s="70">
        <v>21821</v>
      </c>
      <c r="DL14" s="70">
        <v>19237</v>
      </c>
      <c r="DM14" s="70">
        <v>19962</v>
      </c>
      <c r="DN14" s="70" t="s">
        <v>53</v>
      </c>
      <c r="DO14" s="70">
        <v>17731</v>
      </c>
      <c r="DP14" s="70">
        <v>20710</v>
      </c>
      <c r="DQ14" s="3">
        <v>18934</v>
      </c>
      <c r="DR14" s="70">
        <v>20961</v>
      </c>
      <c r="DS14" s="70">
        <v>18600</v>
      </c>
      <c r="DT14" s="70">
        <v>21042</v>
      </c>
      <c r="DU14" s="70">
        <v>19340</v>
      </c>
      <c r="DV14" s="70">
        <v>18875</v>
      </c>
      <c r="DW14" s="70">
        <v>19710</v>
      </c>
      <c r="DX14" s="71">
        <v>19925.615384615383</v>
      </c>
    </row>
    <row r="15" spans="1:128" x14ac:dyDescent="0.25">
      <c r="A15" s="63" t="s">
        <v>38</v>
      </c>
      <c r="B15" s="70">
        <v>43879.166666666664</v>
      </c>
      <c r="C15" s="70">
        <v>32864.25786870579</v>
      </c>
      <c r="D15" s="70">
        <v>51972.906106539391</v>
      </c>
      <c r="E15" s="70">
        <v>48820.993880174196</v>
      </c>
      <c r="F15" s="70">
        <v>33349.150055032405</v>
      </c>
      <c r="G15" s="70">
        <v>42107.846534112039</v>
      </c>
      <c r="H15" s="70">
        <v>51245.598411230014</v>
      </c>
      <c r="I15" s="70">
        <v>32710.413029193653</v>
      </c>
      <c r="J15" s="70">
        <v>33581.629994785988</v>
      </c>
      <c r="K15" s="70">
        <v>35271.515197624562</v>
      </c>
      <c r="L15" s="70">
        <v>30018.694112289886</v>
      </c>
      <c r="M15" s="70">
        <v>37643.072010459218</v>
      </c>
      <c r="N15" s="70">
        <v>28159.168255848384</v>
      </c>
      <c r="O15" s="70">
        <v>30311.629909097814</v>
      </c>
      <c r="P15" s="71">
        <v>37995.43157369714</v>
      </c>
      <c r="R15" s="70">
        <v>0</v>
      </c>
      <c r="S15" s="70">
        <v>0</v>
      </c>
      <c r="T15" s="70">
        <v>0</v>
      </c>
      <c r="U15" s="70">
        <v>262</v>
      </c>
      <c r="V15" s="70">
        <v>0</v>
      </c>
      <c r="W15" s="70">
        <v>497</v>
      </c>
      <c r="X15" s="70">
        <v>0</v>
      </c>
      <c r="Y15" s="3">
        <v>111.2</v>
      </c>
      <c r="Z15" s="70">
        <v>101</v>
      </c>
      <c r="AA15" s="70">
        <v>166</v>
      </c>
      <c r="AB15" s="70">
        <v>0</v>
      </c>
      <c r="AC15" s="70">
        <v>0</v>
      </c>
      <c r="AD15" s="70">
        <v>0</v>
      </c>
      <c r="AE15" s="70">
        <v>310</v>
      </c>
      <c r="AF15" s="71">
        <v>241.20000000000002</v>
      </c>
      <c r="AH15" s="70">
        <v>39412.5</v>
      </c>
      <c r="AI15" s="70">
        <v>28640.838513867082</v>
      </c>
      <c r="AJ15" s="70">
        <v>47845.481874063844</v>
      </c>
      <c r="AK15" s="70">
        <v>44240.802675585284</v>
      </c>
      <c r="AL15" s="70">
        <v>27511.312217194569</v>
      </c>
      <c r="AM15" s="70">
        <v>38687.074829931975</v>
      </c>
      <c r="AN15" s="70">
        <v>45171.696227448629</v>
      </c>
      <c r="AO15" s="70">
        <v>28942.452830188678</v>
      </c>
      <c r="AP15" s="70">
        <v>30135.986159169548</v>
      </c>
      <c r="AQ15" s="70">
        <v>30752.381769805168</v>
      </c>
      <c r="AR15" s="70">
        <v>23664.79376</v>
      </c>
      <c r="AS15" s="70">
        <v>33918.469217970051</v>
      </c>
      <c r="AT15" s="70">
        <v>24805.599999999999</v>
      </c>
      <c r="AU15" s="70">
        <v>25939.726027397261</v>
      </c>
      <c r="AV15" s="71">
        <v>33547.794007330151</v>
      </c>
      <c r="AX15" s="70">
        <v>4466.666666666667</v>
      </c>
      <c r="AY15" s="70">
        <v>4223.4193548387093</v>
      </c>
      <c r="AZ15" s="70">
        <v>4127.4242324755432</v>
      </c>
      <c r="BA15" s="70">
        <v>4580.1912045889103</v>
      </c>
      <c r="BB15" s="70">
        <v>5837.8378378378375</v>
      </c>
      <c r="BC15" s="70">
        <v>3420.7717041800643</v>
      </c>
      <c r="BD15" s="70">
        <v>6073.9021837813862</v>
      </c>
      <c r="BE15" s="70">
        <v>3767.9601990049755</v>
      </c>
      <c r="BF15" s="70">
        <v>3445.6438356164385</v>
      </c>
      <c r="BG15" s="70">
        <v>4519.1334278193963</v>
      </c>
      <c r="BH15" s="70">
        <v>6353.9003522898838</v>
      </c>
      <c r="BI15" s="70">
        <v>3724.6027924891673</v>
      </c>
      <c r="BJ15" s="70">
        <v>3353.5682558483859</v>
      </c>
      <c r="BK15" s="70">
        <v>4371.9038817005548</v>
      </c>
      <c r="BL15" s="71">
        <v>4447.6375663669942</v>
      </c>
      <c r="BN15" s="72">
        <v>9.6</v>
      </c>
      <c r="BO15" s="73">
        <v>13.993165731022701</v>
      </c>
      <c r="BP15" s="73">
        <v>8.0195660064612433</v>
      </c>
      <c r="BQ15" s="73">
        <v>8.9700000000000006</v>
      </c>
      <c r="BR15" s="73">
        <v>13.26</v>
      </c>
      <c r="BS15" s="74">
        <v>8.82</v>
      </c>
      <c r="BT15" s="72">
        <v>8.381354512207654</v>
      </c>
      <c r="BU15" s="74">
        <v>12.72</v>
      </c>
      <c r="BV15" s="72">
        <v>11.56</v>
      </c>
      <c r="BW15" s="72">
        <v>11.651</v>
      </c>
      <c r="BX15" s="72">
        <v>15.759613364152132</v>
      </c>
      <c r="BY15" s="72">
        <v>12.02</v>
      </c>
      <c r="BZ15" s="72">
        <v>15</v>
      </c>
      <c r="CA15" s="72">
        <v>14.6</v>
      </c>
      <c r="CB15" s="74">
        <v>11.739621400988838</v>
      </c>
      <c r="CD15" s="70">
        <v>31530</v>
      </c>
      <c r="CE15" s="70">
        <v>33398</v>
      </c>
      <c r="CF15" s="70">
        <v>31975</v>
      </c>
      <c r="CG15" s="70">
        <v>33070</v>
      </c>
      <c r="CH15" s="70">
        <v>30400</v>
      </c>
      <c r="CI15" s="70">
        <v>28435</v>
      </c>
      <c r="CJ15" s="70">
        <v>31550</v>
      </c>
      <c r="CK15" s="3">
        <v>30679</v>
      </c>
      <c r="CL15" s="70">
        <v>29031</v>
      </c>
      <c r="CM15" s="70">
        <v>29858</v>
      </c>
      <c r="CN15" s="70">
        <v>31079</v>
      </c>
      <c r="CO15" s="70">
        <v>33975</v>
      </c>
      <c r="CP15" s="70">
        <v>31007</v>
      </c>
      <c r="CQ15" s="70">
        <v>31560</v>
      </c>
      <c r="CR15" s="71">
        <v>31253.357142857141</v>
      </c>
      <c r="CT15" s="72">
        <v>59.4</v>
      </c>
      <c r="CU15" s="73">
        <v>62</v>
      </c>
      <c r="CV15" s="73">
        <v>55.929312568275684</v>
      </c>
      <c r="CW15" s="73">
        <v>52.3</v>
      </c>
      <c r="CX15" s="73">
        <v>37</v>
      </c>
      <c r="CY15" s="74">
        <v>62.2</v>
      </c>
      <c r="CZ15" s="72">
        <v>40.916035932155999</v>
      </c>
      <c r="DA15" s="74">
        <v>60.3</v>
      </c>
      <c r="DB15" s="72">
        <v>73</v>
      </c>
      <c r="DC15" s="72">
        <v>49.39</v>
      </c>
      <c r="DD15" s="72">
        <v>39.74</v>
      </c>
      <c r="DE15" s="72">
        <v>62.309999999999995</v>
      </c>
      <c r="DF15" s="72">
        <v>67.540000000000006</v>
      </c>
      <c r="DG15" s="72">
        <v>54.1</v>
      </c>
      <c r="DH15" s="74">
        <v>55.437524892887971</v>
      </c>
      <c r="DJ15" s="70">
        <v>22110</v>
      </c>
      <c r="DK15" s="70">
        <v>21821</v>
      </c>
      <c r="DL15" s="70">
        <v>19237</v>
      </c>
      <c r="DM15" s="70">
        <v>19962</v>
      </c>
      <c r="DN15" s="70">
        <v>18000</v>
      </c>
      <c r="DO15" s="70">
        <v>17731</v>
      </c>
      <c r="DP15" s="70">
        <v>20710</v>
      </c>
      <c r="DQ15" s="3">
        <v>18934</v>
      </c>
      <c r="DR15" s="70">
        <v>20961</v>
      </c>
      <c r="DS15" s="70">
        <v>18600</v>
      </c>
      <c r="DT15" s="70">
        <v>21042</v>
      </c>
      <c r="DU15" s="70">
        <v>19340</v>
      </c>
      <c r="DV15" s="70">
        <v>18875</v>
      </c>
      <c r="DW15" s="70">
        <v>19710</v>
      </c>
      <c r="DX15" s="71">
        <v>19788.071428571428</v>
      </c>
    </row>
    <row r="16" spans="1:128" x14ac:dyDescent="0.25">
      <c r="A16" s="63" t="s">
        <v>40</v>
      </c>
      <c r="B16" s="70">
        <v>41633.660772757037</v>
      </c>
      <c r="C16" s="70">
        <v>34296.299794399143</v>
      </c>
      <c r="D16" s="70">
        <v>51972.906106539391</v>
      </c>
      <c r="E16" s="70">
        <v>49319.762794216877</v>
      </c>
      <c r="F16" s="70">
        <v>38403.105304895864</v>
      </c>
      <c r="G16" s="70">
        <v>36972.394123059123</v>
      </c>
      <c r="H16" s="70">
        <v>79724.046142295498</v>
      </c>
      <c r="I16" s="70">
        <v>32710.413029193653</v>
      </c>
      <c r="J16" s="70">
        <v>31094.215264187871</v>
      </c>
      <c r="K16" s="70">
        <v>35271.515197624562</v>
      </c>
      <c r="L16" s="70">
        <v>26349.960872848227</v>
      </c>
      <c r="M16" s="70">
        <v>35275.197820729016</v>
      </c>
      <c r="N16" s="70">
        <v>21957.768255848387</v>
      </c>
      <c r="O16" s="70">
        <v>23913.699547335229</v>
      </c>
      <c r="P16" s="71">
        <v>38492.496073280701</v>
      </c>
      <c r="R16" s="70">
        <v>0</v>
      </c>
      <c r="S16" s="70">
        <v>0</v>
      </c>
      <c r="T16" s="70">
        <v>0</v>
      </c>
      <c r="U16" s="70">
        <v>262</v>
      </c>
      <c r="V16" s="70">
        <v>0</v>
      </c>
      <c r="W16" s="70">
        <v>475</v>
      </c>
      <c r="X16" s="70">
        <v>0</v>
      </c>
      <c r="Y16" s="3">
        <v>111.2</v>
      </c>
      <c r="Z16" s="70">
        <v>93</v>
      </c>
      <c r="AA16" s="70">
        <v>166</v>
      </c>
      <c r="AB16" s="70">
        <v>0</v>
      </c>
      <c r="AC16" s="70">
        <v>0</v>
      </c>
      <c r="AD16" s="70">
        <v>0</v>
      </c>
      <c r="AE16" s="70">
        <v>310</v>
      </c>
      <c r="AF16" s="71">
        <v>236.20000000000002</v>
      </c>
      <c r="AH16" s="70">
        <v>37166.994106090373</v>
      </c>
      <c r="AI16" s="70">
        <v>30072.880439560435</v>
      </c>
      <c r="AJ16" s="70">
        <v>47845.481874063844</v>
      </c>
      <c r="AK16" s="70">
        <v>44739.571589627965</v>
      </c>
      <c r="AL16" s="70">
        <v>28929.421094369551</v>
      </c>
      <c r="AM16" s="70">
        <v>33551.622418879058</v>
      </c>
      <c r="AN16" s="70">
        <v>74532.341379727179</v>
      </c>
      <c r="AO16" s="70">
        <v>28942.452830188678</v>
      </c>
      <c r="AP16" s="70">
        <v>27648.571428571431</v>
      </c>
      <c r="AQ16" s="70">
        <v>30752.381769805168</v>
      </c>
      <c r="AR16" s="70">
        <v>20517.112639999996</v>
      </c>
      <c r="AS16" s="70">
        <v>31361.538461538461</v>
      </c>
      <c r="AT16" s="70">
        <v>18604.2</v>
      </c>
      <c r="AU16" s="70">
        <v>19541.795665634676</v>
      </c>
      <c r="AV16" s="71">
        <v>33871.883264146913</v>
      </c>
      <c r="AX16" s="70">
        <v>4466.666666666667</v>
      </c>
      <c r="AY16" s="70">
        <v>4223.4193548387093</v>
      </c>
      <c r="AZ16" s="70">
        <v>4127.4242324755432</v>
      </c>
      <c r="BA16" s="70">
        <v>4580.1912045889103</v>
      </c>
      <c r="BB16" s="70">
        <v>9473.6842105263149</v>
      </c>
      <c r="BC16" s="70">
        <v>3420.7717041800643</v>
      </c>
      <c r="BD16" s="70">
        <v>5191.7047625683172</v>
      </c>
      <c r="BE16" s="70">
        <v>3767.9601990049755</v>
      </c>
      <c r="BF16" s="70">
        <v>3445.6438356164385</v>
      </c>
      <c r="BG16" s="70">
        <v>4519.1334278193963</v>
      </c>
      <c r="BH16" s="70">
        <v>5832.8482328482332</v>
      </c>
      <c r="BI16" s="70">
        <v>3913.6593591905566</v>
      </c>
      <c r="BJ16" s="70">
        <v>3353.5682558483859</v>
      </c>
      <c r="BK16" s="70">
        <v>4371.9038817005548</v>
      </c>
      <c r="BL16" s="71">
        <v>4620.6128091337914</v>
      </c>
      <c r="BN16" s="72">
        <v>10.18</v>
      </c>
      <c r="BO16" s="73">
        <v>13.326824505735907</v>
      </c>
      <c r="BP16" s="73">
        <v>8.0195660064612433</v>
      </c>
      <c r="BQ16" s="73">
        <v>8.8699999999999992</v>
      </c>
      <c r="BR16" s="73">
        <v>12.61</v>
      </c>
      <c r="BS16" s="74">
        <v>10.17</v>
      </c>
      <c r="BT16" s="72">
        <v>5.0796740447359587</v>
      </c>
      <c r="BU16" s="74">
        <v>12.72</v>
      </c>
      <c r="BV16" s="72">
        <v>12.6</v>
      </c>
      <c r="BW16" s="72">
        <v>11.651</v>
      </c>
      <c r="BX16" s="72">
        <v>18.177411536597191</v>
      </c>
      <c r="BY16" s="72">
        <v>13</v>
      </c>
      <c r="BZ16" s="72">
        <v>20</v>
      </c>
      <c r="CA16" s="72">
        <v>19.38</v>
      </c>
      <c r="CB16" s="74">
        <v>12.556034006680735</v>
      </c>
      <c r="CD16" s="70">
        <v>31530</v>
      </c>
      <c r="CE16" s="70">
        <v>33398</v>
      </c>
      <c r="CF16" s="70">
        <v>31975</v>
      </c>
      <c r="CG16" s="70">
        <v>33070</v>
      </c>
      <c r="CH16" s="70">
        <v>30400</v>
      </c>
      <c r="CI16" s="70">
        <v>28435</v>
      </c>
      <c r="CJ16" s="70">
        <v>31550</v>
      </c>
      <c r="CK16" s="3">
        <v>30679</v>
      </c>
      <c r="CL16" s="70">
        <v>29031</v>
      </c>
      <c r="CM16" s="70">
        <v>29858</v>
      </c>
      <c r="CN16" s="70">
        <v>31079</v>
      </c>
      <c r="CO16" s="70">
        <v>33975</v>
      </c>
      <c r="CP16" s="70">
        <v>31007</v>
      </c>
      <c r="CQ16" s="70">
        <v>31560</v>
      </c>
      <c r="CR16" s="71">
        <v>31253.357142857141</v>
      </c>
      <c r="CT16" s="72">
        <v>59.4</v>
      </c>
      <c r="CU16" s="73">
        <v>62</v>
      </c>
      <c r="CV16" s="73">
        <v>55.929312568275684</v>
      </c>
      <c r="CW16" s="73">
        <v>52.3</v>
      </c>
      <c r="CX16" s="73">
        <v>22.8</v>
      </c>
      <c r="CY16" s="74">
        <v>62.2</v>
      </c>
      <c r="CZ16" s="72">
        <v>47.868669611532006</v>
      </c>
      <c r="DA16" s="74">
        <v>60.3</v>
      </c>
      <c r="DB16" s="72">
        <v>73</v>
      </c>
      <c r="DC16" s="72">
        <v>49.39</v>
      </c>
      <c r="DD16" s="72">
        <v>43.29</v>
      </c>
      <c r="DE16" s="72">
        <v>59.3</v>
      </c>
      <c r="DF16" s="72">
        <v>67.540000000000006</v>
      </c>
      <c r="DG16" s="72">
        <v>54.1</v>
      </c>
      <c r="DH16" s="74">
        <v>54.958427298557687</v>
      </c>
      <c r="DJ16" s="70">
        <v>22110</v>
      </c>
      <c r="DK16" s="70">
        <v>21821</v>
      </c>
      <c r="DL16" s="70">
        <v>19237</v>
      </c>
      <c r="DM16" s="70">
        <v>19962</v>
      </c>
      <c r="DN16" s="70">
        <v>18000</v>
      </c>
      <c r="DO16" s="70">
        <v>17731</v>
      </c>
      <c r="DP16" s="70">
        <v>20710</v>
      </c>
      <c r="DQ16" s="3">
        <v>18934</v>
      </c>
      <c r="DR16" s="70">
        <v>20961</v>
      </c>
      <c r="DS16" s="70">
        <v>18600</v>
      </c>
      <c r="DT16" s="70">
        <v>21042</v>
      </c>
      <c r="DU16" s="70">
        <v>19340</v>
      </c>
      <c r="DV16" s="70">
        <v>18875</v>
      </c>
      <c r="DW16" s="70">
        <v>19710</v>
      </c>
      <c r="DX16" s="71">
        <v>19788.071428571428</v>
      </c>
    </row>
    <row r="17" spans="1:128" x14ac:dyDescent="0.25">
      <c r="A17" s="63" t="s">
        <v>45</v>
      </c>
      <c r="B17" s="70">
        <v>40500.952380952382</v>
      </c>
      <c r="C17" s="70">
        <v>31562.401572620925</v>
      </c>
      <c r="D17" s="70">
        <v>51972.906106539391</v>
      </c>
      <c r="E17" s="70">
        <v>41020.962554451165</v>
      </c>
      <c r="F17" s="70">
        <v>35060.612550867423</v>
      </c>
      <c r="G17" s="70">
        <v>42107.846534112039</v>
      </c>
      <c r="H17" s="70">
        <v>57740.089474692082</v>
      </c>
      <c r="I17" s="70">
        <v>32710.413029193653</v>
      </c>
      <c r="J17" s="70">
        <v>33581.629994785988</v>
      </c>
      <c r="K17" s="70">
        <v>36538.436376881058</v>
      </c>
      <c r="L17" s="70">
        <v>30018.694112289886</v>
      </c>
      <c r="M17" s="70">
        <v>37304.322749853942</v>
      </c>
      <c r="N17" s="70">
        <v>21957.768255848387</v>
      </c>
      <c r="O17" s="70">
        <v>32883.464662500221</v>
      </c>
      <c r="P17" s="71">
        <v>37497.178596827747</v>
      </c>
      <c r="R17" s="70">
        <v>0</v>
      </c>
      <c r="S17" s="70">
        <v>0</v>
      </c>
      <c r="T17" s="70">
        <v>0</v>
      </c>
      <c r="U17" s="70">
        <v>262</v>
      </c>
      <c r="V17" s="70">
        <v>0</v>
      </c>
      <c r="W17" s="70">
        <v>497</v>
      </c>
      <c r="X17" s="70">
        <v>0</v>
      </c>
      <c r="Y17" s="3">
        <v>111.2</v>
      </c>
      <c r="Z17" s="70">
        <v>101</v>
      </c>
      <c r="AA17" s="70">
        <v>172</v>
      </c>
      <c r="AB17" s="70">
        <v>0</v>
      </c>
      <c r="AC17" s="70">
        <v>0</v>
      </c>
      <c r="AD17" s="70">
        <v>0</v>
      </c>
      <c r="AE17" s="70">
        <v>310</v>
      </c>
      <c r="AF17" s="71">
        <v>242.20000000000002</v>
      </c>
      <c r="AH17" s="70">
        <v>36034.285714285717</v>
      </c>
      <c r="AI17" s="70">
        <v>27338.982217782217</v>
      </c>
      <c r="AJ17" s="70">
        <v>47845.481874063844</v>
      </c>
      <c r="AK17" s="70">
        <v>36440.771349862254</v>
      </c>
      <c r="AL17" s="70">
        <v>27346.326836581709</v>
      </c>
      <c r="AM17" s="70">
        <v>38687.074829931975</v>
      </c>
      <c r="AN17" s="70">
        <v>51666.187290910697</v>
      </c>
      <c r="AO17" s="70">
        <v>28942.452830188678</v>
      </c>
      <c r="AP17" s="70">
        <v>30135.986159169548</v>
      </c>
      <c r="AQ17" s="70">
        <v>32019.302949061665</v>
      </c>
      <c r="AR17" s="70">
        <v>23664.79376</v>
      </c>
      <c r="AS17" s="70">
        <v>33390.663390663387</v>
      </c>
      <c r="AT17" s="70">
        <v>18604.2</v>
      </c>
      <c r="AU17" s="70">
        <v>28511.560780799664</v>
      </c>
      <c r="AV17" s="71">
        <v>32902.004998807242</v>
      </c>
      <c r="AX17" s="70">
        <v>4466.666666666667</v>
      </c>
      <c r="AY17" s="70">
        <v>4223.4193548387093</v>
      </c>
      <c r="AZ17" s="70">
        <v>4127.4242324755432</v>
      </c>
      <c r="BA17" s="70">
        <v>4580.1912045889103</v>
      </c>
      <c r="BB17" s="70">
        <v>7714.2857142857147</v>
      </c>
      <c r="BC17" s="70">
        <v>3420.7717041800643</v>
      </c>
      <c r="BD17" s="70">
        <v>6073.9021837813862</v>
      </c>
      <c r="BE17" s="70">
        <v>3767.9601990049755</v>
      </c>
      <c r="BF17" s="70">
        <v>3445.6438356164385</v>
      </c>
      <c r="BG17" s="70">
        <v>4519.1334278193963</v>
      </c>
      <c r="BH17" s="70">
        <v>6353.9003522898838</v>
      </c>
      <c r="BI17" s="70">
        <v>3913.6593591905566</v>
      </c>
      <c r="BJ17" s="70">
        <v>3353.5682558483859</v>
      </c>
      <c r="BK17" s="70">
        <v>4371.9038817005548</v>
      </c>
      <c r="BL17" s="71">
        <v>4595.173598020514</v>
      </c>
      <c r="BN17" s="72">
        <v>10.5</v>
      </c>
      <c r="BO17" s="73">
        <v>14.659506956309494</v>
      </c>
      <c r="BP17" s="73">
        <v>8.0195660064612433</v>
      </c>
      <c r="BQ17" s="73">
        <v>10.89</v>
      </c>
      <c r="BR17" s="73">
        <v>13.34</v>
      </c>
      <c r="BS17" s="74">
        <v>8.82</v>
      </c>
      <c r="BT17" s="72">
        <v>7.3278099246662372</v>
      </c>
      <c r="BU17" s="74">
        <v>12.72</v>
      </c>
      <c r="BV17" s="72">
        <v>11.56</v>
      </c>
      <c r="BW17" s="72">
        <v>11.19</v>
      </c>
      <c r="BX17" s="72">
        <v>15.759613364152132</v>
      </c>
      <c r="BY17" s="72">
        <v>12.21</v>
      </c>
      <c r="BZ17" s="72">
        <v>20</v>
      </c>
      <c r="CA17" s="72">
        <v>13.283032904148786</v>
      </c>
      <c r="CB17" s="74">
        <v>12.162823511124136</v>
      </c>
      <c r="CD17" s="70">
        <v>31530</v>
      </c>
      <c r="CE17" s="70">
        <v>33398</v>
      </c>
      <c r="CF17" s="70">
        <v>31975</v>
      </c>
      <c r="CG17" s="70">
        <v>33070</v>
      </c>
      <c r="CH17" s="70">
        <v>30400</v>
      </c>
      <c r="CI17" s="70">
        <v>28435</v>
      </c>
      <c r="CJ17" s="70">
        <v>31550</v>
      </c>
      <c r="CK17" s="3">
        <v>30679</v>
      </c>
      <c r="CL17" s="70">
        <v>29031</v>
      </c>
      <c r="CM17" s="70">
        <v>29858</v>
      </c>
      <c r="CN17" s="70">
        <v>31079</v>
      </c>
      <c r="CO17" s="70">
        <v>33975</v>
      </c>
      <c r="CP17" s="70">
        <v>31007</v>
      </c>
      <c r="CQ17" s="70">
        <v>31560</v>
      </c>
      <c r="CR17" s="71">
        <v>31253.357142857141</v>
      </c>
      <c r="CT17" s="72">
        <v>59.4</v>
      </c>
      <c r="CU17" s="73">
        <v>62</v>
      </c>
      <c r="CV17" s="73">
        <v>55.929312568275684</v>
      </c>
      <c r="CW17" s="73">
        <v>52.3</v>
      </c>
      <c r="CX17" s="73">
        <v>28</v>
      </c>
      <c r="CY17" s="74">
        <v>62.2</v>
      </c>
      <c r="CZ17" s="72">
        <v>40.916035932155999</v>
      </c>
      <c r="DA17" s="74">
        <v>60.3</v>
      </c>
      <c r="DB17" s="72">
        <v>73</v>
      </c>
      <c r="DC17" s="72">
        <v>49.39</v>
      </c>
      <c r="DD17" s="72">
        <v>39.74</v>
      </c>
      <c r="DE17" s="72">
        <v>59.3</v>
      </c>
      <c r="DF17" s="72">
        <v>67.540000000000006</v>
      </c>
      <c r="DG17" s="72">
        <v>54.1</v>
      </c>
      <c r="DH17" s="74">
        <v>54.579667750030829</v>
      </c>
      <c r="DJ17" s="70">
        <v>22110</v>
      </c>
      <c r="DK17" s="70">
        <v>21821</v>
      </c>
      <c r="DL17" s="70">
        <v>19237</v>
      </c>
      <c r="DM17" s="70">
        <v>19962</v>
      </c>
      <c r="DN17" s="70">
        <v>18000</v>
      </c>
      <c r="DO17" s="70">
        <v>17731</v>
      </c>
      <c r="DP17" s="70">
        <v>20710</v>
      </c>
      <c r="DQ17" s="3">
        <v>18934</v>
      </c>
      <c r="DR17" s="70">
        <v>20961</v>
      </c>
      <c r="DS17" s="70">
        <v>18600</v>
      </c>
      <c r="DT17" s="70">
        <v>21042</v>
      </c>
      <c r="DU17" s="70">
        <v>19340</v>
      </c>
      <c r="DV17" s="70">
        <v>18875</v>
      </c>
      <c r="DW17" s="70">
        <v>19710</v>
      </c>
      <c r="DX17" s="71">
        <v>19788.071428571428</v>
      </c>
    </row>
    <row r="18" spans="1:128" x14ac:dyDescent="0.25">
      <c r="CD18" s="62">
        <f>$CR$13</f>
        <v>31253.357142857141</v>
      </c>
      <c r="CE18" s="62">
        <f t="shared" ref="CE18:CQ18" si="2">$CR$13</f>
        <v>31253.357142857141</v>
      </c>
      <c r="CF18" s="62">
        <f t="shared" si="2"/>
        <v>31253.357142857141</v>
      </c>
      <c r="CG18" s="62">
        <f t="shared" si="2"/>
        <v>31253.357142857141</v>
      </c>
      <c r="CH18" s="62">
        <f t="shared" si="2"/>
        <v>31253.357142857141</v>
      </c>
      <c r="CI18" s="62">
        <f t="shared" si="2"/>
        <v>31253.357142857141</v>
      </c>
      <c r="CJ18" s="62">
        <f t="shared" si="2"/>
        <v>31253.357142857141</v>
      </c>
      <c r="CK18" s="62">
        <f t="shared" si="2"/>
        <v>31253.357142857141</v>
      </c>
      <c r="CL18" s="62">
        <f t="shared" si="2"/>
        <v>31253.357142857141</v>
      </c>
      <c r="CM18" s="62">
        <f t="shared" si="2"/>
        <v>31253.357142857141</v>
      </c>
      <c r="CN18" s="62">
        <f t="shared" si="2"/>
        <v>31253.357142857141</v>
      </c>
      <c r="CO18" s="62">
        <f t="shared" si="2"/>
        <v>31253.357142857141</v>
      </c>
      <c r="CP18" s="62">
        <f t="shared" si="2"/>
        <v>31253.357142857141</v>
      </c>
      <c r="CQ18" s="62">
        <f t="shared" si="2"/>
        <v>31253.357142857141</v>
      </c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2">
        <f>$DX$13</f>
        <v>19788.071428571428</v>
      </c>
      <c r="DK18" s="62">
        <f t="shared" ref="DK18:DW18" si="3">$DX$13</f>
        <v>19788.071428571428</v>
      </c>
      <c r="DL18" s="62">
        <f t="shared" si="3"/>
        <v>19788.071428571428</v>
      </c>
      <c r="DM18" s="62">
        <f t="shared" si="3"/>
        <v>19788.071428571428</v>
      </c>
      <c r="DN18" s="62">
        <f t="shared" si="3"/>
        <v>19788.071428571428</v>
      </c>
      <c r="DO18" s="62">
        <f t="shared" si="3"/>
        <v>19788.071428571428</v>
      </c>
      <c r="DP18" s="62">
        <f t="shared" si="3"/>
        <v>19788.071428571428</v>
      </c>
      <c r="DQ18" s="62">
        <f t="shared" si="3"/>
        <v>19788.071428571428</v>
      </c>
      <c r="DR18" s="62">
        <f t="shared" si="3"/>
        <v>19788.071428571428</v>
      </c>
      <c r="DS18" s="62">
        <f t="shared" si="3"/>
        <v>19788.071428571428</v>
      </c>
      <c r="DT18" s="62">
        <f t="shared" si="3"/>
        <v>19788.071428571428</v>
      </c>
      <c r="DU18" s="62">
        <f t="shared" si="3"/>
        <v>19788.071428571428</v>
      </c>
      <c r="DV18" s="62">
        <f t="shared" si="3"/>
        <v>19788.071428571428</v>
      </c>
      <c r="DW18" s="62">
        <f t="shared" si="3"/>
        <v>19788.071428571428</v>
      </c>
    </row>
  </sheetData>
  <mergeCells count="23">
    <mergeCell ref="AH1:AV1"/>
    <mergeCell ref="AX1:BL1"/>
    <mergeCell ref="BN1:CB1"/>
    <mergeCell ref="AH2:AV2"/>
    <mergeCell ref="BN2:CB2"/>
    <mergeCell ref="AH4:AU4"/>
    <mergeCell ref="CD4:CQ4"/>
    <mergeCell ref="AX4:BK4"/>
    <mergeCell ref="BN4:CA4"/>
    <mergeCell ref="AW2:BL2"/>
    <mergeCell ref="B4:O4"/>
    <mergeCell ref="R4:AE4"/>
    <mergeCell ref="B1:P1"/>
    <mergeCell ref="R1:AF1"/>
    <mergeCell ref="B2:P2"/>
    <mergeCell ref="R2:AF2"/>
    <mergeCell ref="CT4:DG4"/>
    <mergeCell ref="DJ4:DW4"/>
    <mergeCell ref="CT1:DH1"/>
    <mergeCell ref="DJ1:DX1"/>
    <mergeCell ref="CD2:CR2"/>
    <mergeCell ref="DJ2:DX2"/>
    <mergeCell ref="CD1:CR1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J48" sqref="J48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6.7109375" style="1" customWidth="1"/>
    <col min="34" max="16384" width="9.140625" style="1"/>
  </cols>
  <sheetData>
    <row r="1" spans="1:31" ht="21" x14ac:dyDescent="0.35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44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">
        <v>41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35</v>
      </c>
      <c r="B7" s="52">
        <v>18115.676804594699</v>
      </c>
      <c r="C7" s="52">
        <v>12263.048199806472</v>
      </c>
      <c r="D7" s="52">
        <v>14080.239611839452</v>
      </c>
      <c r="E7" s="52">
        <v>16202.950535702828</v>
      </c>
      <c r="F7" s="52">
        <v>23518.250661498976</v>
      </c>
      <c r="G7" s="52">
        <v>10363.718218064139</v>
      </c>
      <c r="H7" s="52">
        <v>17868.319994099576</v>
      </c>
      <c r="I7" s="52">
        <v>28645.025814324603</v>
      </c>
      <c r="J7" s="52">
        <v>12500.863102373532</v>
      </c>
      <c r="K7" s="52">
        <v>11969.854293256489</v>
      </c>
      <c r="L7" s="52">
        <v>11198.091298754569</v>
      </c>
      <c r="M7" s="52">
        <v>14370.75130877706</v>
      </c>
      <c r="N7" s="52">
        <v>13337.571428571428</v>
      </c>
      <c r="O7" s="52">
        <v>12473.539279863013</v>
      </c>
      <c r="P7" s="46">
        <v>15493.421467966202</v>
      </c>
    </row>
    <row r="8" spans="1:31" s="39" customFormat="1" x14ac:dyDescent="0.25">
      <c r="A8" s="42" t="s">
        <v>36</v>
      </c>
      <c r="B8" s="38">
        <v>790</v>
      </c>
      <c r="C8" s="38">
        <v>610.78499999999997</v>
      </c>
      <c r="D8" s="38">
        <v>980</v>
      </c>
      <c r="E8" s="38">
        <v>517</v>
      </c>
      <c r="F8" s="38">
        <v>770</v>
      </c>
      <c r="G8" s="38">
        <v>374</v>
      </c>
      <c r="H8" s="38">
        <v>720</v>
      </c>
      <c r="I8" s="38">
        <v>108.9</v>
      </c>
      <c r="J8" s="38">
        <v>652</v>
      </c>
      <c r="K8" s="38">
        <v>553</v>
      </c>
      <c r="L8" s="38">
        <v>418</v>
      </c>
      <c r="M8" s="38">
        <v>699</v>
      </c>
      <c r="N8" s="38">
        <v>542</v>
      </c>
      <c r="O8" s="38">
        <v>325</v>
      </c>
      <c r="P8" s="47">
        <v>575.69178571428563</v>
      </c>
    </row>
    <row r="9" spans="1:31" x14ac:dyDescent="0.25">
      <c r="A9" s="43" t="s">
        <v>25</v>
      </c>
      <c r="B9" s="37">
        <v>23.5</v>
      </c>
      <c r="C9" s="37">
        <v>37.982905982905983</v>
      </c>
      <c r="D9" s="37">
        <v>31.505437882526309</v>
      </c>
      <c r="E9" s="37">
        <v>28.34</v>
      </c>
      <c r="F9" s="37">
        <v>16.61</v>
      </c>
      <c r="G9" s="37">
        <v>41.19</v>
      </c>
      <c r="H9" s="37">
        <v>25.682564173890327</v>
      </c>
      <c r="I9" s="37">
        <v>12.72</v>
      </c>
      <c r="J9" s="37">
        <v>36.119999999999997</v>
      </c>
      <c r="K9" s="37">
        <v>37.768999999999998</v>
      </c>
      <c r="L9" s="37">
        <v>47.027153558052433</v>
      </c>
      <c r="M9" s="37">
        <v>32.619999999999997</v>
      </c>
      <c r="N9" s="37">
        <v>28</v>
      </c>
      <c r="O9" s="37">
        <v>38.119999999999997</v>
      </c>
      <c r="P9" s="48">
        <v>31.227647256955358</v>
      </c>
    </row>
    <row r="10" spans="1:31" s="39" customFormat="1" x14ac:dyDescent="0.25">
      <c r="A10" s="42" t="s">
        <v>26</v>
      </c>
      <c r="B10" s="3">
        <v>31000</v>
      </c>
      <c r="C10" s="3">
        <v>31938</v>
      </c>
      <c r="D10" s="3">
        <v>30048</v>
      </c>
      <c r="E10" s="3">
        <v>31123</v>
      </c>
      <c r="F10" s="3">
        <v>28400</v>
      </c>
      <c r="G10" s="3">
        <v>28851</v>
      </c>
      <c r="H10" s="3">
        <v>30820</v>
      </c>
      <c r="I10" s="3">
        <v>26950</v>
      </c>
      <c r="J10" s="3">
        <v>31409</v>
      </c>
      <c r="K10" s="3">
        <v>29999</v>
      </c>
      <c r="L10" s="3">
        <v>30457</v>
      </c>
      <c r="M10" s="3">
        <v>31164</v>
      </c>
      <c r="N10" s="3">
        <v>27406</v>
      </c>
      <c r="O10" s="3">
        <v>30640</v>
      </c>
      <c r="P10" s="49">
        <v>30014.642857142859</v>
      </c>
    </row>
    <row r="11" spans="1:31" x14ac:dyDescent="0.25">
      <c r="A11" s="43" t="s">
        <v>27</v>
      </c>
      <c r="B11" s="37">
        <v>97.8</v>
      </c>
      <c r="C11" s="37">
        <v>99.93</v>
      </c>
      <c r="D11" s="37">
        <v>74.317031768804682</v>
      </c>
      <c r="E11" s="37">
        <v>66</v>
      </c>
      <c r="F11" s="37">
        <v>61.19</v>
      </c>
      <c r="G11" s="37">
        <v>97</v>
      </c>
      <c r="H11" s="37">
        <v>63.981291527999986</v>
      </c>
      <c r="I11" s="37">
        <v>60.3</v>
      </c>
      <c r="J11" s="37">
        <v>97</v>
      </c>
      <c r="K11" s="37">
        <v>77.83</v>
      </c>
      <c r="L11" s="37">
        <v>61.84</v>
      </c>
      <c r="M11" s="37">
        <v>68.25</v>
      </c>
      <c r="N11" s="37">
        <v>134.4</v>
      </c>
      <c r="O11" s="37">
        <v>70.900000000000006</v>
      </c>
      <c r="P11" s="48">
        <v>80.767023092628918</v>
      </c>
    </row>
    <row r="12" spans="1:31" s="39" customFormat="1" ht="15.75" thickBot="1" x14ac:dyDescent="0.3">
      <c r="A12" s="44" t="s">
        <v>28</v>
      </c>
      <c r="B12" s="40">
        <v>18630</v>
      </c>
      <c r="C12" s="40">
        <v>18094.2</v>
      </c>
      <c r="D12" s="40">
        <v>16321</v>
      </c>
      <c r="E12" s="40">
        <v>16635</v>
      </c>
      <c r="F12" s="40">
        <v>15300</v>
      </c>
      <c r="G12" s="40">
        <v>15831</v>
      </c>
      <c r="H12" s="40">
        <v>18490</v>
      </c>
      <c r="I12" s="40">
        <v>16183</v>
      </c>
      <c r="J12" s="40">
        <v>16700</v>
      </c>
      <c r="K12" s="40">
        <v>15816</v>
      </c>
      <c r="L12" s="40">
        <v>17657</v>
      </c>
      <c r="M12" s="40">
        <v>16530</v>
      </c>
      <c r="N12" s="40">
        <v>17832</v>
      </c>
      <c r="O12" s="40">
        <v>16710</v>
      </c>
      <c r="P12" s="50">
        <v>16909.228571428572</v>
      </c>
    </row>
    <row r="13" spans="1:31" s="41" customFormat="1" ht="19.5" thickBot="1" x14ac:dyDescent="0.35">
      <c r="A13" s="98" t="s">
        <v>39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35</v>
      </c>
      <c r="B14" s="52">
        <v>18115.676804594699</v>
      </c>
      <c r="C14" s="52">
        <v>14789.91606659315</v>
      </c>
      <c r="D14" s="52">
        <v>14080.239611839452</v>
      </c>
      <c r="E14" s="52">
        <v>23039.336451330022</v>
      </c>
      <c r="F14" s="52" t="s">
        <v>52</v>
      </c>
      <c r="G14" s="52">
        <v>13872.170028593526</v>
      </c>
      <c r="H14" s="52">
        <v>26120.370791372294</v>
      </c>
      <c r="I14" s="52">
        <v>28645.025814324603</v>
      </c>
      <c r="J14" s="52">
        <v>12500.863102373532</v>
      </c>
      <c r="K14" s="52">
        <v>11588.53411012224</v>
      </c>
      <c r="L14" s="52">
        <v>14511.983361326284</v>
      </c>
      <c r="M14" s="52">
        <v>18725.662966475149</v>
      </c>
      <c r="N14" s="52">
        <v>13337.571428571428</v>
      </c>
      <c r="O14" s="52">
        <v>12408.198322616019</v>
      </c>
      <c r="P14" s="46">
        <v>17056.580681548643</v>
      </c>
    </row>
    <row r="15" spans="1:31" s="39" customFormat="1" x14ac:dyDescent="0.25">
      <c r="A15" s="42" t="s">
        <v>36</v>
      </c>
      <c r="B15" s="38">
        <v>790</v>
      </c>
      <c r="C15" s="38">
        <v>610.78499999999997</v>
      </c>
      <c r="D15" s="38">
        <v>980</v>
      </c>
      <c r="E15" s="38">
        <v>517</v>
      </c>
      <c r="F15" s="38" t="s">
        <v>53</v>
      </c>
      <c r="G15" s="38">
        <v>388</v>
      </c>
      <c r="H15" s="38">
        <v>720</v>
      </c>
      <c r="I15" s="38">
        <v>108.9</v>
      </c>
      <c r="J15" s="38">
        <v>652</v>
      </c>
      <c r="K15" s="38">
        <v>551</v>
      </c>
      <c r="L15" s="38">
        <v>418</v>
      </c>
      <c r="M15" s="38">
        <v>699</v>
      </c>
      <c r="N15" s="38">
        <v>542</v>
      </c>
      <c r="O15" s="38">
        <v>325</v>
      </c>
      <c r="P15" s="47">
        <v>561.66807692307691</v>
      </c>
    </row>
    <row r="16" spans="1:31" x14ac:dyDescent="0.25">
      <c r="A16" s="43" t="s">
        <v>25</v>
      </c>
      <c r="B16" s="37">
        <v>23.5</v>
      </c>
      <c r="C16" s="37">
        <v>30.375939849624061</v>
      </c>
      <c r="D16" s="37">
        <v>31.505437882526309</v>
      </c>
      <c r="E16" s="37">
        <v>18.66</v>
      </c>
      <c r="F16" s="37" t="s">
        <v>53</v>
      </c>
      <c r="G16" s="37">
        <v>29.06</v>
      </c>
      <c r="H16" s="37">
        <v>16.326687691164391</v>
      </c>
      <c r="I16" s="37">
        <v>12.72</v>
      </c>
      <c r="J16" s="37">
        <v>36.119999999999997</v>
      </c>
      <c r="K16" s="37">
        <v>39.343000000000004</v>
      </c>
      <c r="L16" s="37">
        <v>33.173712021136062</v>
      </c>
      <c r="M16" s="37">
        <v>23.64</v>
      </c>
      <c r="N16" s="37">
        <v>28</v>
      </c>
      <c r="O16" s="37">
        <v>38.380000000000003</v>
      </c>
      <c r="P16" s="48">
        <v>27.754213649573138</v>
      </c>
    </row>
    <row r="17" spans="1:16" s="39" customFormat="1" x14ac:dyDescent="0.25">
      <c r="A17" s="42" t="s">
        <v>26</v>
      </c>
      <c r="B17" s="3">
        <v>31000</v>
      </c>
      <c r="C17" s="3">
        <v>31938</v>
      </c>
      <c r="D17" s="3">
        <v>30048</v>
      </c>
      <c r="E17" s="3">
        <v>31123</v>
      </c>
      <c r="F17" s="3" t="s">
        <v>53</v>
      </c>
      <c r="G17" s="3">
        <v>28851</v>
      </c>
      <c r="H17" s="3">
        <v>30820</v>
      </c>
      <c r="I17" s="3">
        <v>26950</v>
      </c>
      <c r="J17" s="3">
        <v>31409</v>
      </c>
      <c r="K17" s="3">
        <v>29999</v>
      </c>
      <c r="L17" s="3">
        <v>30457</v>
      </c>
      <c r="M17" s="3">
        <v>31164</v>
      </c>
      <c r="N17" s="3">
        <v>27406</v>
      </c>
      <c r="O17" s="3">
        <v>30640</v>
      </c>
      <c r="P17" s="49">
        <v>30138.846153846152</v>
      </c>
    </row>
    <row r="18" spans="1:16" x14ac:dyDescent="0.25">
      <c r="A18" s="43" t="s">
        <v>27</v>
      </c>
      <c r="B18" s="37">
        <v>97.8</v>
      </c>
      <c r="C18" s="37">
        <v>99.93</v>
      </c>
      <c r="D18" s="37">
        <v>74.317031768804682</v>
      </c>
      <c r="E18" s="37">
        <v>66</v>
      </c>
      <c r="F18" s="37" t="s">
        <v>53</v>
      </c>
      <c r="G18" s="37">
        <v>97</v>
      </c>
      <c r="H18" s="37">
        <v>63.981291527999986</v>
      </c>
      <c r="I18" s="37">
        <v>60.3</v>
      </c>
      <c r="J18" s="37">
        <v>97</v>
      </c>
      <c r="K18" s="37">
        <v>77.83</v>
      </c>
      <c r="L18" s="37">
        <v>60.63</v>
      </c>
      <c r="M18" s="37">
        <v>68.25</v>
      </c>
      <c r="N18" s="37">
        <v>134.4</v>
      </c>
      <c r="O18" s="37">
        <v>70.900000000000006</v>
      </c>
      <c r="P18" s="48">
        <v>82.179871022831122</v>
      </c>
    </row>
    <row r="19" spans="1:16" s="39" customFormat="1" ht="15.75" thickBot="1" x14ac:dyDescent="0.3">
      <c r="A19" s="44" t="s">
        <v>28</v>
      </c>
      <c r="B19" s="40">
        <v>18630</v>
      </c>
      <c r="C19" s="40">
        <v>18094.2</v>
      </c>
      <c r="D19" s="40">
        <v>16321</v>
      </c>
      <c r="E19" s="40">
        <v>16635</v>
      </c>
      <c r="F19" s="40" t="s">
        <v>53</v>
      </c>
      <c r="G19" s="40">
        <v>15831</v>
      </c>
      <c r="H19" s="40">
        <v>18490</v>
      </c>
      <c r="I19" s="40">
        <v>16183</v>
      </c>
      <c r="J19" s="40">
        <v>16700</v>
      </c>
      <c r="K19" s="40">
        <v>15816</v>
      </c>
      <c r="L19" s="40">
        <v>17657</v>
      </c>
      <c r="M19" s="40">
        <v>16530</v>
      </c>
      <c r="N19" s="40">
        <v>17832</v>
      </c>
      <c r="O19" s="40">
        <v>16710</v>
      </c>
      <c r="P19" s="50">
        <v>17033.015384615384</v>
      </c>
    </row>
    <row r="20" spans="1:16" s="41" customFormat="1" ht="19.5" thickBot="1" x14ac:dyDescent="0.35">
      <c r="A20" s="98" t="s">
        <v>38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35</v>
      </c>
      <c r="B21" s="52">
        <v>18115.676804594699</v>
      </c>
      <c r="C21" s="52">
        <v>12743.535019917053</v>
      </c>
      <c r="D21" s="52">
        <v>14080.239611839452</v>
      </c>
      <c r="E21" s="52">
        <v>18625.046707678288</v>
      </c>
      <c r="F21" s="52">
        <v>37349.52072241623</v>
      </c>
      <c r="G21" s="52">
        <v>11245.276801911419</v>
      </c>
      <c r="H21" s="52">
        <v>20031.902879081863</v>
      </c>
      <c r="I21" s="52">
        <v>10095.042993673767</v>
      </c>
      <c r="J21" s="52">
        <v>12500.863102373532</v>
      </c>
      <c r="K21" s="52">
        <v>11840.164769718118</v>
      </c>
      <c r="L21" s="52">
        <v>12081.487472824541</v>
      </c>
      <c r="M21" s="52">
        <v>14470.009990009989</v>
      </c>
      <c r="N21" s="52">
        <v>12554.542857142857</v>
      </c>
      <c r="O21" s="52">
        <v>14474.708586332654</v>
      </c>
      <c r="P21" s="46">
        <v>15729.144165679603</v>
      </c>
    </row>
    <row r="22" spans="1:16" s="39" customFormat="1" x14ac:dyDescent="0.25">
      <c r="A22" s="42" t="s">
        <v>36</v>
      </c>
      <c r="B22" s="38">
        <v>790</v>
      </c>
      <c r="C22" s="38">
        <v>610.78499999999997</v>
      </c>
      <c r="D22" s="38">
        <v>980</v>
      </c>
      <c r="E22" s="38">
        <v>517</v>
      </c>
      <c r="F22" s="38">
        <v>770</v>
      </c>
      <c r="G22" s="38">
        <v>377</v>
      </c>
      <c r="H22" s="38">
        <v>720</v>
      </c>
      <c r="I22" s="38">
        <v>688.4</v>
      </c>
      <c r="J22" s="38">
        <v>652</v>
      </c>
      <c r="K22" s="38">
        <v>553</v>
      </c>
      <c r="L22" s="38">
        <v>418</v>
      </c>
      <c r="M22" s="38">
        <v>699</v>
      </c>
      <c r="N22" s="38">
        <v>542</v>
      </c>
      <c r="O22" s="38">
        <v>325</v>
      </c>
      <c r="P22" s="47">
        <v>617.29892857142852</v>
      </c>
    </row>
    <row r="23" spans="1:16" x14ac:dyDescent="0.25">
      <c r="A23" s="43" t="s">
        <v>25</v>
      </c>
      <c r="B23" s="37">
        <v>23.5</v>
      </c>
      <c r="C23" s="37">
        <v>36.256410256410255</v>
      </c>
      <c r="D23" s="37">
        <v>31.505437882526309</v>
      </c>
      <c r="E23" s="37">
        <v>23.94</v>
      </c>
      <c r="F23" s="37">
        <v>10.31</v>
      </c>
      <c r="G23" s="37">
        <v>37.28</v>
      </c>
      <c r="H23" s="37">
        <v>22.327921042197254</v>
      </c>
      <c r="I23" s="37">
        <v>44.48</v>
      </c>
      <c r="J23" s="37">
        <v>36.119999999999997</v>
      </c>
      <c r="K23" s="37">
        <v>38.29</v>
      </c>
      <c r="L23" s="37">
        <v>42.563559322033896</v>
      </c>
      <c r="M23" s="37">
        <v>32.340000000000003</v>
      </c>
      <c r="N23" s="37">
        <v>30</v>
      </c>
      <c r="O23" s="37">
        <v>31.57</v>
      </c>
      <c r="P23" s="48">
        <v>31.463094893083404</v>
      </c>
    </row>
    <row r="24" spans="1:16" s="39" customFormat="1" x14ac:dyDescent="0.25">
      <c r="A24" s="42" t="s">
        <v>26</v>
      </c>
      <c r="B24" s="3">
        <v>31000</v>
      </c>
      <c r="C24" s="3">
        <v>31938</v>
      </c>
      <c r="D24" s="3">
        <v>30048</v>
      </c>
      <c r="E24" s="3">
        <v>31123</v>
      </c>
      <c r="F24" s="3">
        <v>28400</v>
      </c>
      <c r="G24" s="3">
        <v>28851</v>
      </c>
      <c r="H24" s="3">
        <v>30820</v>
      </c>
      <c r="I24" s="3">
        <v>29880</v>
      </c>
      <c r="J24" s="3">
        <v>31409</v>
      </c>
      <c r="K24" s="3">
        <v>29999</v>
      </c>
      <c r="L24" s="3">
        <v>30457</v>
      </c>
      <c r="M24" s="3">
        <v>31164</v>
      </c>
      <c r="N24" s="3">
        <v>27406</v>
      </c>
      <c r="O24" s="3">
        <v>30640</v>
      </c>
      <c r="P24" s="49">
        <v>30223.928571428572</v>
      </c>
    </row>
    <row r="25" spans="1:16" x14ac:dyDescent="0.25">
      <c r="A25" s="43" t="s">
        <v>27</v>
      </c>
      <c r="B25" s="37">
        <v>97.8</v>
      </c>
      <c r="C25" s="37">
        <v>99.93</v>
      </c>
      <c r="D25" s="37">
        <v>74.317031768804682</v>
      </c>
      <c r="E25" s="37">
        <v>66</v>
      </c>
      <c r="F25" s="37">
        <v>42.755000000000003</v>
      </c>
      <c r="G25" s="37">
        <v>97</v>
      </c>
      <c r="H25" s="37">
        <v>63.981291527999986</v>
      </c>
      <c r="I25" s="37">
        <v>95.48</v>
      </c>
      <c r="J25" s="37">
        <v>97</v>
      </c>
      <c r="K25" s="37">
        <v>77.83</v>
      </c>
      <c r="L25" s="37">
        <v>60.63</v>
      </c>
      <c r="M25" s="37">
        <v>68.25</v>
      </c>
      <c r="N25" s="37">
        <v>134.4</v>
      </c>
      <c r="O25" s="37">
        <v>70.900000000000006</v>
      </c>
      <c r="P25" s="48">
        <v>81.876665949771777</v>
      </c>
    </row>
    <row r="26" spans="1:16" s="39" customFormat="1" ht="15.75" thickBot="1" x14ac:dyDescent="0.3">
      <c r="A26" s="44" t="s">
        <v>28</v>
      </c>
      <c r="B26" s="40">
        <v>18630</v>
      </c>
      <c r="C26" s="40">
        <v>18094.2</v>
      </c>
      <c r="D26" s="40">
        <v>16321</v>
      </c>
      <c r="E26" s="40">
        <v>16635</v>
      </c>
      <c r="F26" s="40">
        <v>15300</v>
      </c>
      <c r="G26" s="40">
        <v>15831</v>
      </c>
      <c r="H26" s="40">
        <v>18490</v>
      </c>
      <c r="I26" s="40">
        <v>16183</v>
      </c>
      <c r="J26" s="40">
        <v>16700</v>
      </c>
      <c r="K26" s="40">
        <v>15816</v>
      </c>
      <c r="L26" s="40">
        <v>17657</v>
      </c>
      <c r="M26" s="40">
        <v>16530</v>
      </c>
      <c r="N26" s="40">
        <v>17832</v>
      </c>
      <c r="O26" s="40">
        <v>16710</v>
      </c>
      <c r="P26" s="50">
        <v>16909.228571428572</v>
      </c>
    </row>
    <row r="27" spans="1:16" s="41" customFormat="1" ht="19.5" thickBot="1" x14ac:dyDescent="0.35">
      <c r="A27" s="98" t="s">
        <v>40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35</v>
      </c>
      <c r="B28" s="52">
        <v>18819.222903885478</v>
      </c>
      <c r="C28" s="52">
        <v>13272.070522038695</v>
      </c>
      <c r="D28" s="52">
        <v>14080.239611839452</v>
      </c>
      <c r="E28" s="52">
        <v>15379.027756894115</v>
      </c>
      <c r="F28" s="52">
        <v>17800.083098598225</v>
      </c>
      <c r="G28" s="52">
        <v>10363.718218064139</v>
      </c>
      <c r="H28" s="52">
        <v>28731.803226307351</v>
      </c>
      <c r="I28" s="52">
        <v>9549.2974898881548</v>
      </c>
      <c r="J28" s="52">
        <v>12500.863102373532</v>
      </c>
      <c r="K28" s="52">
        <v>11969.854293256489</v>
      </c>
      <c r="L28" s="52">
        <v>11198.091298754569</v>
      </c>
      <c r="M28" s="52">
        <v>14066.266195755901</v>
      </c>
      <c r="N28" s="52">
        <v>18035.742857142857</v>
      </c>
      <c r="O28" s="52">
        <v>13538.374780248292</v>
      </c>
      <c r="P28" s="46">
        <v>14950.332525360516</v>
      </c>
    </row>
    <row r="29" spans="1:16" s="39" customFormat="1" x14ac:dyDescent="0.25">
      <c r="A29" s="42" t="s">
        <v>36</v>
      </c>
      <c r="B29" s="38">
        <v>790</v>
      </c>
      <c r="C29" s="38">
        <v>610.78499999999997</v>
      </c>
      <c r="D29" s="38">
        <v>980</v>
      </c>
      <c r="E29" s="38">
        <v>517</v>
      </c>
      <c r="F29" s="38">
        <v>770</v>
      </c>
      <c r="G29" s="38">
        <v>374</v>
      </c>
      <c r="H29" s="38">
        <v>720</v>
      </c>
      <c r="I29" s="38">
        <v>686.3</v>
      </c>
      <c r="J29" s="38">
        <v>652</v>
      </c>
      <c r="K29" s="38">
        <v>553</v>
      </c>
      <c r="L29" s="38">
        <v>418</v>
      </c>
      <c r="M29" s="38">
        <v>699</v>
      </c>
      <c r="N29" s="38">
        <v>542</v>
      </c>
      <c r="O29" s="38">
        <v>325</v>
      </c>
      <c r="P29" s="47">
        <v>616.93464285714276</v>
      </c>
    </row>
    <row r="30" spans="1:16" x14ac:dyDescent="0.25">
      <c r="A30" s="43" t="s">
        <v>25</v>
      </c>
      <c r="B30" s="37">
        <v>22.5</v>
      </c>
      <c r="C30" s="37">
        <v>34.529914529914528</v>
      </c>
      <c r="D30" s="37">
        <v>31.505437882526309</v>
      </c>
      <c r="E30" s="37">
        <v>30.23</v>
      </c>
      <c r="F30" s="37">
        <v>22.62</v>
      </c>
      <c r="G30" s="37">
        <v>41.19</v>
      </c>
      <c r="H30" s="37">
        <v>14.63906157911749</v>
      </c>
      <c r="I30" s="37">
        <v>47.71</v>
      </c>
      <c r="J30" s="37">
        <v>36.119999999999997</v>
      </c>
      <c r="K30" s="37">
        <v>37.768999999999998</v>
      </c>
      <c r="L30" s="37">
        <v>47.027153558052433</v>
      </c>
      <c r="M30" s="37">
        <v>33.51</v>
      </c>
      <c r="N30" s="37">
        <v>20</v>
      </c>
      <c r="O30" s="37">
        <v>34.33</v>
      </c>
      <c r="P30" s="48">
        <v>32.405754824972192</v>
      </c>
    </row>
    <row r="31" spans="1:16" s="39" customFormat="1" x14ac:dyDescent="0.25">
      <c r="A31" s="42" t="s">
        <v>26</v>
      </c>
      <c r="B31" s="3">
        <v>31000</v>
      </c>
      <c r="C31" s="3">
        <v>31938</v>
      </c>
      <c r="D31" s="3">
        <v>30048</v>
      </c>
      <c r="E31" s="3">
        <v>31123</v>
      </c>
      <c r="F31" s="3">
        <v>28400</v>
      </c>
      <c r="G31" s="3">
        <v>28851</v>
      </c>
      <c r="H31" s="3">
        <v>30820</v>
      </c>
      <c r="I31" s="3">
        <v>29880</v>
      </c>
      <c r="J31" s="3">
        <v>31409</v>
      </c>
      <c r="K31" s="3">
        <v>29999</v>
      </c>
      <c r="L31" s="3">
        <v>30457</v>
      </c>
      <c r="M31" s="3">
        <v>31164</v>
      </c>
      <c r="N31" s="3">
        <v>27406</v>
      </c>
      <c r="O31" s="3">
        <v>30640</v>
      </c>
      <c r="P31" s="49">
        <v>30223.928571428572</v>
      </c>
    </row>
    <row r="32" spans="1:16" x14ac:dyDescent="0.25">
      <c r="A32" s="43" t="s">
        <v>27</v>
      </c>
      <c r="B32" s="37">
        <v>97.8</v>
      </c>
      <c r="C32" s="37">
        <v>99.93</v>
      </c>
      <c r="D32" s="37">
        <v>74.317031768804682</v>
      </c>
      <c r="E32" s="37">
        <v>66</v>
      </c>
      <c r="F32" s="37">
        <v>67.16</v>
      </c>
      <c r="G32" s="37">
        <v>97</v>
      </c>
      <c r="H32" s="37">
        <v>63.981291527999986</v>
      </c>
      <c r="I32" s="37">
        <v>95.48</v>
      </c>
      <c r="J32" s="37">
        <v>97</v>
      </c>
      <c r="K32" s="37">
        <v>77.83</v>
      </c>
      <c r="L32" s="37">
        <v>61.84</v>
      </c>
      <c r="M32" s="37">
        <v>68.25</v>
      </c>
      <c r="N32" s="37">
        <v>134.4</v>
      </c>
      <c r="O32" s="37">
        <v>70.900000000000006</v>
      </c>
      <c r="P32" s="48">
        <v>83.706308806914635</v>
      </c>
    </row>
    <row r="33" spans="1:16" s="39" customFormat="1" ht="15.75" thickBot="1" x14ac:dyDescent="0.3">
      <c r="A33" s="44" t="s">
        <v>28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50"/>
    </row>
    <row r="34" spans="1:16" s="41" customFormat="1" ht="19.5" thickBot="1" x14ac:dyDescent="0.35">
      <c r="A34" s="98" t="s">
        <v>45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35</v>
      </c>
      <c r="B35" s="52">
        <v>22285.889570552146</v>
      </c>
      <c r="C35" s="52">
        <v>12263.048199806472</v>
      </c>
      <c r="D35" s="52">
        <v>14080.239611839452</v>
      </c>
      <c r="E35" s="52">
        <v>15872.017074772491</v>
      </c>
      <c r="F35" s="52">
        <v>36239.826508483224</v>
      </c>
      <c r="G35" s="52">
        <v>11245.276801911419</v>
      </c>
      <c r="H35" s="52">
        <v>18972.465742954355</v>
      </c>
      <c r="I35" s="52">
        <v>10095.042993673767</v>
      </c>
      <c r="J35" s="52">
        <v>12500.863102373532</v>
      </c>
      <c r="K35" s="52">
        <v>11329.333396840775</v>
      </c>
      <c r="L35" s="52">
        <v>12081.487472824541</v>
      </c>
      <c r="M35" s="52">
        <v>14290.483215414723</v>
      </c>
      <c r="N35" s="52">
        <v>13337.571428571428</v>
      </c>
      <c r="O35" s="52">
        <v>14113.659941764268</v>
      </c>
      <c r="P35" s="46">
        <v>15621.943218698756</v>
      </c>
    </row>
    <row r="36" spans="1:16" s="39" customFormat="1" x14ac:dyDescent="0.25">
      <c r="A36" s="42" t="s">
        <v>36</v>
      </c>
      <c r="B36" s="38">
        <v>1890</v>
      </c>
      <c r="C36" s="38">
        <v>610.78499999999997</v>
      </c>
      <c r="D36" s="38">
        <v>980</v>
      </c>
      <c r="E36" s="38">
        <v>517</v>
      </c>
      <c r="F36" s="38">
        <v>770</v>
      </c>
      <c r="G36" s="38">
        <v>377</v>
      </c>
      <c r="H36" s="38">
        <v>720</v>
      </c>
      <c r="I36" s="38">
        <v>688.4</v>
      </c>
      <c r="J36" s="38">
        <v>652</v>
      </c>
      <c r="K36" s="38">
        <v>550</v>
      </c>
      <c r="L36" s="38">
        <v>418</v>
      </c>
      <c r="M36" s="38">
        <v>699</v>
      </c>
      <c r="N36" s="38">
        <v>542</v>
      </c>
      <c r="O36" s="38">
        <v>325</v>
      </c>
      <c r="P36" s="47">
        <v>695.65607142857141</v>
      </c>
    </row>
    <row r="37" spans="1:16" x14ac:dyDescent="0.25">
      <c r="A37" s="43" t="s">
        <v>25</v>
      </c>
      <c r="B37" s="37">
        <v>18.600000000000001</v>
      </c>
      <c r="C37" s="37">
        <v>37.982905982905983</v>
      </c>
      <c r="D37" s="37">
        <v>31.505437882526309</v>
      </c>
      <c r="E37" s="37">
        <v>29.07</v>
      </c>
      <c r="F37" s="37">
        <v>10.8</v>
      </c>
      <c r="G37" s="37">
        <v>37.28</v>
      </c>
      <c r="H37" s="37">
        <v>23.853601408010242</v>
      </c>
      <c r="I37" s="37">
        <v>44.48</v>
      </c>
      <c r="J37" s="37">
        <v>36.119999999999997</v>
      </c>
      <c r="K37" s="37">
        <v>40.49</v>
      </c>
      <c r="L37" s="37">
        <v>42.563559322033896</v>
      </c>
      <c r="M37" s="37">
        <v>32.85</v>
      </c>
      <c r="N37" s="37">
        <v>28</v>
      </c>
      <c r="O37" s="37">
        <v>32.58</v>
      </c>
      <c r="P37" s="48">
        <v>31.869678899676888</v>
      </c>
    </row>
    <row r="38" spans="1:16" s="39" customFormat="1" x14ac:dyDescent="0.25">
      <c r="A38" s="42" t="s">
        <v>26</v>
      </c>
      <c r="B38" s="3">
        <v>31000</v>
      </c>
      <c r="C38" s="3">
        <v>31938</v>
      </c>
      <c r="D38" s="3">
        <v>30048</v>
      </c>
      <c r="E38" s="3">
        <v>31123</v>
      </c>
      <c r="F38" s="3">
        <v>28400</v>
      </c>
      <c r="G38" s="3">
        <v>28851</v>
      </c>
      <c r="H38" s="3">
        <v>30820</v>
      </c>
      <c r="I38" s="3">
        <v>29880</v>
      </c>
      <c r="J38" s="3">
        <v>31409</v>
      </c>
      <c r="K38" s="3">
        <v>29999</v>
      </c>
      <c r="L38" s="3">
        <v>30457</v>
      </c>
      <c r="M38" s="3">
        <v>31164</v>
      </c>
      <c r="N38" s="3">
        <v>27406</v>
      </c>
      <c r="O38" s="3">
        <v>30640</v>
      </c>
      <c r="P38" s="49">
        <v>30223.928571428572</v>
      </c>
    </row>
    <row r="39" spans="1:16" x14ac:dyDescent="0.25">
      <c r="A39" s="43" t="s">
        <v>27</v>
      </c>
      <c r="B39" s="37">
        <v>97.8</v>
      </c>
      <c r="C39" s="37">
        <v>99.93</v>
      </c>
      <c r="D39" s="37">
        <v>74.317031768804682</v>
      </c>
      <c r="E39" s="37">
        <v>66</v>
      </c>
      <c r="F39" s="37">
        <v>39.195</v>
      </c>
      <c r="G39" s="37">
        <v>97</v>
      </c>
      <c r="H39" s="37">
        <v>63.981291527999986</v>
      </c>
      <c r="I39" s="37">
        <v>95.48</v>
      </c>
      <c r="J39" s="37">
        <v>97</v>
      </c>
      <c r="K39" s="37">
        <v>77.83</v>
      </c>
      <c r="L39" s="37">
        <v>60.63</v>
      </c>
      <c r="M39" s="37">
        <v>68.25</v>
      </c>
      <c r="N39" s="37">
        <v>134.4</v>
      </c>
      <c r="O39" s="37">
        <v>70.900000000000006</v>
      </c>
      <c r="P39" s="48">
        <v>81.622380235486062</v>
      </c>
    </row>
    <row r="40" spans="1:16" s="39" customFormat="1" ht="15.75" thickBot="1" x14ac:dyDescent="0.3">
      <c r="A40" s="44" t="s">
        <v>28</v>
      </c>
      <c r="B40" s="40">
        <v>18630</v>
      </c>
      <c r="C40" s="40">
        <v>18094.2</v>
      </c>
      <c r="D40" s="40">
        <v>16321</v>
      </c>
      <c r="E40" s="40">
        <v>16635</v>
      </c>
      <c r="F40" s="40">
        <v>15300</v>
      </c>
      <c r="G40" s="40">
        <v>15831</v>
      </c>
      <c r="H40" s="40">
        <v>18490</v>
      </c>
      <c r="I40" s="40">
        <v>16183</v>
      </c>
      <c r="J40" s="40">
        <v>16700</v>
      </c>
      <c r="K40" s="40">
        <v>15816</v>
      </c>
      <c r="L40" s="40">
        <v>17657</v>
      </c>
      <c r="M40" s="40">
        <v>16530</v>
      </c>
      <c r="N40" s="40">
        <v>17832</v>
      </c>
      <c r="O40" s="40">
        <v>16710</v>
      </c>
      <c r="P40" s="50">
        <v>16909.228571428572</v>
      </c>
    </row>
  </sheetData>
  <mergeCells count="8">
    <mergeCell ref="A13:P13"/>
    <mergeCell ref="A20:P20"/>
    <mergeCell ref="A34:P34"/>
    <mergeCell ref="A1:P1"/>
    <mergeCell ref="A2:P2"/>
    <mergeCell ref="A3:P3"/>
    <mergeCell ref="A6:P6"/>
    <mergeCell ref="A27:P2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8f
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opLeftCell="A4" zoomScaleNormal="100" workbookViewId="0">
      <selection activeCell="B12" sqref="B12:P12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7.5703125" style="1" customWidth="1"/>
    <col min="34" max="16384" width="9.140625" style="1"/>
  </cols>
  <sheetData>
    <row r="1" spans="1:31" ht="21" x14ac:dyDescent="0.35">
      <c r="A1" s="96" t="str">
        <f>'KN 2017 TV'!A1:P1</f>
        <v>Krajské normativy a ukazatele pro stanovení krajských normativů v roce 2017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44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">
        <v>41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35</v>
      </c>
      <c r="B7" s="52">
        <v>25014.269275028768</v>
      </c>
      <c r="C7" s="52">
        <v>27134.50011486412</v>
      </c>
      <c r="D7" s="52">
        <v>45801.821982524671</v>
      </c>
      <c r="E7" s="52">
        <v>35221.334570100014</v>
      </c>
      <c r="F7" s="52">
        <v>32864.908795376556</v>
      </c>
      <c r="G7" s="52">
        <v>33835.333162602321</v>
      </c>
      <c r="H7" s="52">
        <v>42425.258979608087</v>
      </c>
      <c r="I7" s="52">
        <v>28645.025814324603</v>
      </c>
      <c r="J7" s="52">
        <v>26708.0626223092</v>
      </c>
      <c r="K7" s="52">
        <v>31105.617087388116</v>
      </c>
      <c r="L7" s="52">
        <v>22629.723694525292</v>
      </c>
      <c r="M7" s="52">
        <v>32747.607031564887</v>
      </c>
      <c r="N7" s="52">
        <v>19611.855848386142</v>
      </c>
      <c r="O7" s="52">
        <v>25063.297694756813</v>
      </c>
      <c r="P7" s="46">
        <v>30629.186905239971</v>
      </c>
    </row>
    <row r="8" spans="1:31" s="39" customFormat="1" x14ac:dyDescent="0.25">
      <c r="A8" s="42" t="s">
        <v>36</v>
      </c>
      <c r="B8" s="38">
        <v>0</v>
      </c>
      <c r="C8" s="38">
        <v>0</v>
      </c>
      <c r="D8" s="95">
        <v>0</v>
      </c>
      <c r="E8" s="38">
        <v>262</v>
      </c>
      <c r="F8" s="38">
        <v>0</v>
      </c>
      <c r="G8" s="38">
        <v>462</v>
      </c>
      <c r="H8" s="38">
        <v>0</v>
      </c>
      <c r="I8" s="38">
        <v>108.9</v>
      </c>
      <c r="J8" s="38">
        <v>107</v>
      </c>
      <c r="K8" s="38">
        <v>177</v>
      </c>
      <c r="L8" s="38">
        <v>0</v>
      </c>
      <c r="M8" s="38">
        <v>0</v>
      </c>
      <c r="N8" s="38">
        <v>0</v>
      </c>
      <c r="O8" s="38">
        <v>325</v>
      </c>
      <c r="P8" s="47">
        <v>240.31666666666669</v>
      </c>
    </row>
    <row r="9" spans="1:31" x14ac:dyDescent="0.25">
      <c r="A9" s="43" t="s">
        <v>25</v>
      </c>
      <c r="B9" s="37">
        <v>15.8</v>
      </c>
      <c r="C9" s="37">
        <v>14.101049548450085</v>
      </c>
      <c r="D9" s="37">
        <v>8.0195660064612433</v>
      </c>
      <c r="E9" s="37">
        <v>11.09</v>
      </c>
      <c r="F9" s="37">
        <v>11.76</v>
      </c>
      <c r="G9" s="37">
        <v>10.17</v>
      </c>
      <c r="H9" s="37">
        <v>9.3572942929346592</v>
      </c>
      <c r="I9" s="37">
        <v>12.72</v>
      </c>
      <c r="J9" s="37">
        <v>12.6</v>
      </c>
      <c r="K9" s="37">
        <v>11.651</v>
      </c>
      <c r="L9" s="37">
        <v>18.177411536597191</v>
      </c>
      <c r="M9" s="37">
        <v>12.28</v>
      </c>
      <c r="N9" s="37">
        <v>20</v>
      </c>
      <c r="O9" s="37">
        <v>15.89</v>
      </c>
      <c r="P9" s="48">
        <v>13.115451527460225</v>
      </c>
    </row>
    <row r="10" spans="1:31" s="39" customFormat="1" x14ac:dyDescent="0.25">
      <c r="A10" s="42" t="s">
        <v>26</v>
      </c>
      <c r="B10" s="3">
        <v>27980</v>
      </c>
      <c r="C10" s="3">
        <v>27660</v>
      </c>
      <c r="D10" s="3">
        <v>28269</v>
      </c>
      <c r="E10" s="3">
        <v>29023</v>
      </c>
      <c r="F10" s="3">
        <v>26900</v>
      </c>
      <c r="G10" s="3">
        <v>26087</v>
      </c>
      <c r="H10" s="3">
        <v>29370</v>
      </c>
      <c r="I10" s="3">
        <v>26950</v>
      </c>
      <c r="J10" s="3">
        <v>25161</v>
      </c>
      <c r="K10" s="3">
        <v>26470</v>
      </c>
      <c r="L10" s="3">
        <v>26865</v>
      </c>
      <c r="M10" s="3">
        <v>30254</v>
      </c>
      <c r="N10" s="3">
        <v>27406</v>
      </c>
      <c r="O10" s="3">
        <v>28280</v>
      </c>
      <c r="P10" s="49">
        <v>27619.642857142859</v>
      </c>
    </row>
    <row r="11" spans="1:31" x14ac:dyDescent="0.25">
      <c r="A11" s="43" t="s">
        <v>27</v>
      </c>
      <c r="B11" s="37">
        <v>59.4</v>
      </c>
      <c r="C11" s="37">
        <v>60.384000000000007</v>
      </c>
      <c r="D11" s="37">
        <v>55.929312568275684</v>
      </c>
      <c r="E11" s="37">
        <v>52.3</v>
      </c>
      <c r="F11" s="37">
        <v>33.9</v>
      </c>
      <c r="G11" s="37">
        <v>62.2</v>
      </c>
      <c r="H11" s="37">
        <v>47.868669611532006</v>
      </c>
      <c r="I11" s="37">
        <v>60.3</v>
      </c>
      <c r="J11" s="37">
        <v>73</v>
      </c>
      <c r="K11" s="37">
        <v>49.39</v>
      </c>
      <c r="L11" s="37">
        <v>43.29</v>
      </c>
      <c r="M11" s="37">
        <v>62.309999999999995</v>
      </c>
      <c r="N11" s="37">
        <v>67.540000000000006</v>
      </c>
      <c r="O11" s="37">
        <v>54.1</v>
      </c>
      <c r="P11" s="48">
        <v>55.850855869986262</v>
      </c>
    </row>
    <row r="12" spans="1:31" s="39" customFormat="1" ht="15.75" thickBot="1" x14ac:dyDescent="0.3">
      <c r="A12" s="44" t="s">
        <v>28</v>
      </c>
      <c r="B12" s="40">
        <v>18630</v>
      </c>
      <c r="C12" s="40">
        <v>18094.2</v>
      </c>
      <c r="D12" s="40">
        <v>16321</v>
      </c>
      <c r="E12" s="40">
        <v>16635</v>
      </c>
      <c r="F12" s="40">
        <v>15300</v>
      </c>
      <c r="G12" s="40">
        <v>15831</v>
      </c>
      <c r="H12" s="40">
        <v>18990</v>
      </c>
      <c r="I12" s="40">
        <v>16183</v>
      </c>
      <c r="J12" s="40">
        <v>16700</v>
      </c>
      <c r="K12" s="40">
        <v>15816</v>
      </c>
      <c r="L12" s="40">
        <v>17657</v>
      </c>
      <c r="M12" s="40">
        <v>16530</v>
      </c>
      <c r="N12" s="40">
        <v>17832</v>
      </c>
      <c r="O12" s="40">
        <v>16710</v>
      </c>
      <c r="P12" s="50">
        <v>16944.942857142858</v>
      </c>
    </row>
    <row r="13" spans="1:31" s="41" customFormat="1" ht="19.5" thickBot="1" x14ac:dyDescent="0.35">
      <c r="A13" s="98" t="s">
        <v>39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35</v>
      </c>
      <c r="B14" s="52">
        <v>32633.799734229655</v>
      </c>
      <c r="C14" s="52">
        <v>27134.50011486412</v>
      </c>
      <c r="D14" s="52">
        <v>45801.821982524671</v>
      </c>
      <c r="E14" s="52">
        <v>37466.681076287859</v>
      </c>
      <c r="F14" s="52" t="s">
        <v>52</v>
      </c>
      <c r="G14" s="52">
        <v>33835.333162602321</v>
      </c>
      <c r="H14" s="52">
        <v>46555.164017572366</v>
      </c>
      <c r="I14" s="52">
        <v>28645.025814324603</v>
      </c>
      <c r="J14" s="52">
        <v>26708.0626223092</v>
      </c>
      <c r="K14" s="52">
        <v>31767.116803018809</v>
      </c>
      <c r="L14" s="52">
        <v>23066.954816708603</v>
      </c>
      <c r="M14" s="52">
        <v>31110.206881226622</v>
      </c>
      <c r="N14" s="52">
        <v>19611.855848386142</v>
      </c>
      <c r="O14" s="52">
        <v>27621.902904729712</v>
      </c>
      <c r="P14" s="46">
        <v>31689.109675291125</v>
      </c>
    </row>
    <row r="15" spans="1:31" s="39" customFormat="1" x14ac:dyDescent="0.25">
      <c r="A15" s="42" t="s">
        <v>36</v>
      </c>
      <c r="B15" s="38">
        <v>0</v>
      </c>
      <c r="C15" s="38">
        <v>0</v>
      </c>
      <c r="D15" s="95">
        <v>0</v>
      </c>
      <c r="E15" s="38">
        <v>262</v>
      </c>
      <c r="F15" s="38" t="s">
        <v>53</v>
      </c>
      <c r="G15" s="38">
        <v>462</v>
      </c>
      <c r="H15" s="38">
        <v>0</v>
      </c>
      <c r="I15" s="38">
        <v>108.9</v>
      </c>
      <c r="J15" s="38">
        <v>107</v>
      </c>
      <c r="K15" s="38">
        <v>181</v>
      </c>
      <c r="L15" s="38">
        <v>0</v>
      </c>
      <c r="M15" s="38">
        <v>0</v>
      </c>
      <c r="N15" s="38">
        <v>0</v>
      </c>
      <c r="O15" s="38">
        <v>325</v>
      </c>
      <c r="P15" s="47">
        <v>240.98333333333335</v>
      </c>
    </row>
    <row r="16" spans="1:31" x14ac:dyDescent="0.25">
      <c r="A16" s="43" t="s">
        <v>25</v>
      </c>
      <c r="B16" s="37">
        <v>11.63</v>
      </c>
      <c r="C16" s="37">
        <v>14.101049548450085</v>
      </c>
      <c r="D16" s="37">
        <v>8.0195660064612433</v>
      </c>
      <c r="E16" s="37">
        <v>10.35</v>
      </c>
      <c r="F16" s="37" t="s">
        <v>53</v>
      </c>
      <c r="G16" s="37">
        <v>10.17</v>
      </c>
      <c r="H16" s="37">
        <v>8.4326604695221441</v>
      </c>
      <c r="I16" s="37">
        <v>12.72</v>
      </c>
      <c r="J16" s="37">
        <v>12.6</v>
      </c>
      <c r="K16" s="37">
        <v>11.375</v>
      </c>
      <c r="L16" s="37">
        <v>18.177411536597191</v>
      </c>
      <c r="M16" s="37">
        <v>13</v>
      </c>
      <c r="N16" s="37">
        <v>20</v>
      </c>
      <c r="O16" s="37">
        <v>14.19</v>
      </c>
      <c r="P16" s="48">
        <v>12.674283658540819</v>
      </c>
    </row>
    <row r="17" spans="1:16" s="39" customFormat="1" x14ac:dyDescent="0.25">
      <c r="A17" s="42" t="s">
        <v>26</v>
      </c>
      <c r="B17" s="3">
        <v>27980</v>
      </c>
      <c r="C17" s="3">
        <v>27660</v>
      </c>
      <c r="D17" s="3">
        <v>28269</v>
      </c>
      <c r="E17" s="3">
        <v>29023</v>
      </c>
      <c r="F17" s="3" t="s">
        <v>53</v>
      </c>
      <c r="G17" s="3">
        <v>26087</v>
      </c>
      <c r="H17" s="3">
        <v>29370</v>
      </c>
      <c r="I17" s="3">
        <v>26950</v>
      </c>
      <c r="J17" s="3">
        <v>25161</v>
      </c>
      <c r="K17" s="3">
        <v>26470</v>
      </c>
      <c r="L17" s="3">
        <v>26865</v>
      </c>
      <c r="M17" s="3">
        <v>30254</v>
      </c>
      <c r="N17" s="3">
        <v>27406</v>
      </c>
      <c r="O17" s="3">
        <v>28280</v>
      </c>
      <c r="P17" s="49">
        <v>27675</v>
      </c>
    </row>
    <row r="18" spans="1:16" x14ac:dyDescent="0.25">
      <c r="A18" s="43" t="s">
        <v>27</v>
      </c>
      <c r="B18" s="37">
        <v>59.4</v>
      </c>
      <c r="C18" s="37">
        <v>60.384000000000007</v>
      </c>
      <c r="D18" s="37">
        <v>55.929312568275684</v>
      </c>
      <c r="E18" s="37">
        <v>52.3</v>
      </c>
      <c r="F18" s="37" t="s">
        <v>53</v>
      </c>
      <c r="G18" s="37">
        <v>62.2</v>
      </c>
      <c r="H18" s="37">
        <v>47.868669611532006</v>
      </c>
      <c r="I18" s="37">
        <v>60.3</v>
      </c>
      <c r="J18" s="37">
        <v>73</v>
      </c>
      <c r="K18" s="37">
        <v>49.39</v>
      </c>
      <c r="L18" s="37">
        <v>39.74</v>
      </c>
      <c r="M18" s="37">
        <v>62.309999999999995</v>
      </c>
      <c r="N18" s="37">
        <v>67.540000000000006</v>
      </c>
      <c r="O18" s="37">
        <v>54.1</v>
      </c>
      <c r="P18" s="48">
        <v>57.266306321523672</v>
      </c>
    </row>
    <row r="19" spans="1:16" s="39" customFormat="1" ht="15.75" thickBot="1" x14ac:dyDescent="0.3">
      <c r="A19" s="44" t="s">
        <v>28</v>
      </c>
      <c r="B19" s="40">
        <v>18630</v>
      </c>
      <c r="C19" s="40">
        <v>18094.2</v>
      </c>
      <c r="D19" s="40">
        <v>16321</v>
      </c>
      <c r="E19" s="40">
        <v>16635</v>
      </c>
      <c r="F19" s="40" t="s">
        <v>53</v>
      </c>
      <c r="G19" s="40">
        <v>15831</v>
      </c>
      <c r="H19" s="40">
        <v>18990</v>
      </c>
      <c r="I19" s="40">
        <v>16183</v>
      </c>
      <c r="J19" s="40">
        <v>16700</v>
      </c>
      <c r="K19" s="40">
        <v>15816</v>
      </c>
      <c r="L19" s="40">
        <v>17657</v>
      </c>
      <c r="M19" s="40">
        <v>16530</v>
      </c>
      <c r="N19" s="40">
        <v>17832</v>
      </c>
      <c r="O19" s="40">
        <v>16710</v>
      </c>
      <c r="P19" s="50">
        <v>17071.476923076923</v>
      </c>
    </row>
    <row r="20" spans="1:16" s="41" customFormat="1" ht="19.5" thickBot="1" x14ac:dyDescent="0.35">
      <c r="A20" s="98" t="s">
        <v>38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35</v>
      </c>
      <c r="B21" s="52">
        <v>38738.63636363636</v>
      </c>
      <c r="C21" s="52">
        <v>28255.389324664222</v>
      </c>
      <c r="D21" s="52">
        <v>45801.821982524671</v>
      </c>
      <c r="E21" s="52">
        <v>42643.581856666897</v>
      </c>
      <c r="F21" s="52">
        <v>26272.09825436063</v>
      </c>
      <c r="G21" s="52">
        <v>38546.72922545224</v>
      </c>
      <c r="H21" s="52">
        <v>50796.761055548312</v>
      </c>
      <c r="I21" s="52">
        <v>28645.025814324603</v>
      </c>
      <c r="J21" s="52">
        <v>28863.89060055932</v>
      </c>
      <c r="K21" s="52">
        <v>31105.617087388116</v>
      </c>
      <c r="L21" s="52">
        <v>25787.842016708608</v>
      </c>
      <c r="M21" s="52">
        <v>33387.098216181184</v>
      </c>
      <c r="N21" s="52">
        <v>19611.855848386142</v>
      </c>
      <c r="O21" s="52">
        <v>26950.305117362568</v>
      </c>
      <c r="P21" s="46">
        <v>33243.332340268847</v>
      </c>
    </row>
    <row r="22" spans="1:16" s="39" customFormat="1" x14ac:dyDescent="0.25">
      <c r="A22" s="42" t="s">
        <v>36</v>
      </c>
      <c r="B22" s="38">
        <v>0</v>
      </c>
      <c r="C22" s="38">
        <v>0</v>
      </c>
      <c r="D22" s="95">
        <v>0</v>
      </c>
      <c r="E22" s="38">
        <v>262</v>
      </c>
      <c r="F22" s="38">
        <v>0</v>
      </c>
      <c r="G22" s="38">
        <v>482</v>
      </c>
      <c r="H22" s="38">
        <v>0</v>
      </c>
      <c r="I22" s="38">
        <v>108.9</v>
      </c>
      <c r="J22" s="38">
        <v>115</v>
      </c>
      <c r="K22" s="38">
        <v>177</v>
      </c>
      <c r="L22" s="38">
        <v>0</v>
      </c>
      <c r="M22" s="38">
        <v>0</v>
      </c>
      <c r="N22" s="38">
        <v>0</v>
      </c>
      <c r="O22" s="38">
        <v>325</v>
      </c>
      <c r="P22" s="47">
        <v>244.98333333333335</v>
      </c>
    </row>
    <row r="23" spans="1:16" x14ac:dyDescent="0.25">
      <c r="A23" s="43" t="s">
        <v>25</v>
      </c>
      <c r="B23" s="37">
        <v>9.6</v>
      </c>
      <c r="C23" s="37">
        <v>13.460092750793264</v>
      </c>
      <c r="D23" s="37">
        <v>8.0195660064612433</v>
      </c>
      <c r="E23" s="37">
        <v>8.9700000000000006</v>
      </c>
      <c r="F23" s="37">
        <v>13.26</v>
      </c>
      <c r="G23" s="37">
        <v>8.82</v>
      </c>
      <c r="H23" s="37">
        <v>7.7926373856129079</v>
      </c>
      <c r="I23" s="37">
        <v>12.72</v>
      </c>
      <c r="J23" s="37">
        <v>11.56</v>
      </c>
      <c r="K23" s="37">
        <v>11.651</v>
      </c>
      <c r="L23" s="37">
        <v>15.759613364152132</v>
      </c>
      <c r="M23" s="37">
        <v>12.02</v>
      </c>
      <c r="N23" s="37">
        <v>20</v>
      </c>
      <c r="O23" s="37">
        <v>14.6</v>
      </c>
      <c r="P23" s="48">
        <v>12.016636393358539</v>
      </c>
    </row>
    <row r="24" spans="1:16" s="39" customFormat="1" x14ac:dyDescent="0.25">
      <c r="A24" s="42" t="s">
        <v>26</v>
      </c>
      <c r="B24" s="3">
        <v>27980</v>
      </c>
      <c r="C24" s="3">
        <v>27660</v>
      </c>
      <c r="D24" s="3">
        <v>28269</v>
      </c>
      <c r="E24" s="3">
        <v>29023</v>
      </c>
      <c r="F24" s="3">
        <v>26900</v>
      </c>
      <c r="G24" s="3">
        <v>26087</v>
      </c>
      <c r="H24" s="3">
        <v>29370</v>
      </c>
      <c r="I24" s="3">
        <v>26950</v>
      </c>
      <c r="J24" s="3">
        <v>25161</v>
      </c>
      <c r="K24" s="3">
        <v>26470</v>
      </c>
      <c r="L24" s="3">
        <v>26865</v>
      </c>
      <c r="M24" s="3">
        <v>30254</v>
      </c>
      <c r="N24" s="3">
        <v>27406</v>
      </c>
      <c r="O24" s="3">
        <v>28280</v>
      </c>
      <c r="P24" s="49">
        <v>27619.642857142859</v>
      </c>
    </row>
    <row r="25" spans="1:16" x14ac:dyDescent="0.25">
      <c r="A25" s="43" t="s">
        <v>27</v>
      </c>
      <c r="B25" s="37">
        <v>59.4</v>
      </c>
      <c r="C25" s="37">
        <v>60.384000000000007</v>
      </c>
      <c r="D25" s="37">
        <v>55.929312568275684</v>
      </c>
      <c r="E25" s="37">
        <v>52.3</v>
      </c>
      <c r="F25" s="37">
        <v>95.218000000000004</v>
      </c>
      <c r="G25" s="37">
        <v>62.2</v>
      </c>
      <c r="H25" s="37">
        <v>40.916035932155999</v>
      </c>
      <c r="I25" s="37">
        <v>60.3</v>
      </c>
      <c r="J25" s="37">
        <v>73</v>
      </c>
      <c r="K25" s="37">
        <v>49.39</v>
      </c>
      <c r="L25" s="37">
        <v>39.74</v>
      </c>
      <c r="M25" s="37">
        <v>62.309999999999995</v>
      </c>
      <c r="N25" s="37">
        <v>67.540000000000006</v>
      </c>
      <c r="O25" s="37">
        <v>54.1</v>
      </c>
      <c r="P25" s="48">
        <v>59.480524892887971</v>
      </c>
    </row>
    <row r="26" spans="1:16" s="39" customFormat="1" ht="15.75" thickBot="1" x14ac:dyDescent="0.3">
      <c r="A26" s="44" t="s">
        <v>28</v>
      </c>
      <c r="B26" s="40">
        <v>18630</v>
      </c>
      <c r="C26" s="40">
        <v>18094.2</v>
      </c>
      <c r="D26" s="40">
        <v>16321</v>
      </c>
      <c r="E26" s="40">
        <v>16635</v>
      </c>
      <c r="F26" s="40">
        <v>15300</v>
      </c>
      <c r="G26" s="40">
        <v>15831</v>
      </c>
      <c r="H26" s="40">
        <v>18990</v>
      </c>
      <c r="I26" s="40">
        <v>16183</v>
      </c>
      <c r="J26" s="40">
        <v>16700</v>
      </c>
      <c r="K26" s="40">
        <v>15816</v>
      </c>
      <c r="L26" s="40">
        <v>17657</v>
      </c>
      <c r="M26" s="40">
        <v>16530</v>
      </c>
      <c r="N26" s="40">
        <v>17832</v>
      </c>
      <c r="O26" s="40">
        <v>16710</v>
      </c>
      <c r="P26" s="50">
        <v>16944.942857142858</v>
      </c>
    </row>
    <row r="27" spans="1:16" s="41" customFormat="1" ht="19.5" thickBot="1" x14ac:dyDescent="0.35">
      <c r="A27" s="98" t="s">
        <v>40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35</v>
      </c>
      <c r="B28" s="52">
        <v>36745.954634756206</v>
      </c>
      <c r="C28" s="52">
        <v>29488.367455444331</v>
      </c>
      <c r="D28" s="52">
        <v>45801.821982524671</v>
      </c>
      <c r="E28" s="52">
        <v>33256.893628507103</v>
      </c>
      <c r="F28" s="52">
        <v>30661.581602085476</v>
      </c>
      <c r="G28" s="52">
        <v>33835.333162602321</v>
      </c>
      <c r="H28" s="52">
        <v>70839.005640802323</v>
      </c>
      <c r="I28" s="52">
        <v>28645.025814324603</v>
      </c>
      <c r="J28" s="52">
        <v>26708.0626223092</v>
      </c>
      <c r="K28" s="52">
        <v>31105.617087388116</v>
      </c>
      <c r="L28" s="52">
        <v>22629.723694525292</v>
      </c>
      <c r="M28" s="52">
        <v>31271.794525878842</v>
      </c>
      <c r="N28" s="52">
        <v>19611.855848386142</v>
      </c>
      <c r="O28" s="52">
        <v>21217.305414236907</v>
      </c>
      <c r="P28" s="46">
        <v>32987.024508126538</v>
      </c>
    </row>
    <row r="29" spans="1:16" s="39" customFormat="1" x14ac:dyDescent="0.25">
      <c r="A29" s="42" t="s">
        <v>36</v>
      </c>
      <c r="B29" s="38">
        <v>0</v>
      </c>
      <c r="C29" s="38">
        <v>0</v>
      </c>
      <c r="D29" s="95">
        <v>0</v>
      </c>
      <c r="E29" s="38">
        <v>262</v>
      </c>
      <c r="F29" s="38">
        <v>0</v>
      </c>
      <c r="G29" s="38">
        <v>462</v>
      </c>
      <c r="H29" s="38">
        <v>0</v>
      </c>
      <c r="I29" s="38">
        <v>108.9</v>
      </c>
      <c r="J29" s="38">
        <v>107</v>
      </c>
      <c r="K29" s="38">
        <v>177</v>
      </c>
      <c r="L29" s="38">
        <v>0</v>
      </c>
      <c r="M29" s="38">
        <v>0</v>
      </c>
      <c r="N29" s="38">
        <v>0</v>
      </c>
      <c r="O29" s="38">
        <v>325</v>
      </c>
      <c r="P29" s="47">
        <v>240.31666666666669</v>
      </c>
    </row>
    <row r="30" spans="1:16" x14ac:dyDescent="0.25">
      <c r="A30" s="43" t="s">
        <v>25</v>
      </c>
      <c r="B30" s="37">
        <v>10.18</v>
      </c>
      <c r="C30" s="37">
        <v>12.819135953136442</v>
      </c>
      <c r="D30" s="37">
        <v>8.0195660064612433</v>
      </c>
      <c r="E30" s="37">
        <v>11.83</v>
      </c>
      <c r="F30" s="37">
        <v>13.87</v>
      </c>
      <c r="G30" s="37">
        <v>10.17</v>
      </c>
      <c r="H30" s="37">
        <v>5.3336577469727571</v>
      </c>
      <c r="I30" s="37">
        <v>12.72</v>
      </c>
      <c r="J30" s="37">
        <v>12.6</v>
      </c>
      <c r="K30" s="37">
        <v>11.651</v>
      </c>
      <c r="L30" s="37">
        <v>18.177411536597191</v>
      </c>
      <c r="M30" s="37">
        <v>13</v>
      </c>
      <c r="N30" s="37">
        <v>20</v>
      </c>
      <c r="O30" s="37">
        <v>19.38</v>
      </c>
      <c r="P30" s="48">
        <v>12.839340803083401</v>
      </c>
    </row>
    <row r="31" spans="1:16" s="39" customFormat="1" x14ac:dyDescent="0.25">
      <c r="A31" s="42" t="s">
        <v>26</v>
      </c>
      <c r="B31" s="3">
        <v>27980</v>
      </c>
      <c r="C31" s="3">
        <v>27660</v>
      </c>
      <c r="D31" s="3">
        <v>28269</v>
      </c>
      <c r="E31" s="3">
        <v>29023</v>
      </c>
      <c r="F31" s="3">
        <v>26900</v>
      </c>
      <c r="G31" s="3">
        <v>26087</v>
      </c>
      <c r="H31" s="3">
        <v>29370</v>
      </c>
      <c r="I31" s="3">
        <v>26950</v>
      </c>
      <c r="J31" s="3">
        <v>25161</v>
      </c>
      <c r="K31" s="3">
        <v>26470</v>
      </c>
      <c r="L31" s="3">
        <v>26865</v>
      </c>
      <c r="M31" s="3">
        <v>30254</v>
      </c>
      <c r="N31" s="3">
        <v>27406</v>
      </c>
      <c r="O31" s="3">
        <v>28280</v>
      </c>
      <c r="P31" s="49">
        <v>27619.642857142859</v>
      </c>
    </row>
    <row r="32" spans="1:16" x14ac:dyDescent="0.25">
      <c r="A32" s="43" t="s">
        <v>27</v>
      </c>
      <c r="B32" s="37">
        <v>59.4</v>
      </c>
      <c r="C32" s="37">
        <v>60.384000000000007</v>
      </c>
      <c r="D32" s="37">
        <v>55.929312568275684</v>
      </c>
      <c r="E32" s="37">
        <v>52.3</v>
      </c>
      <c r="F32" s="37">
        <v>24.85</v>
      </c>
      <c r="G32" s="37">
        <v>62.2</v>
      </c>
      <c r="H32" s="37">
        <v>47.868669611532006</v>
      </c>
      <c r="I32" s="37">
        <v>60.3</v>
      </c>
      <c r="J32" s="37">
        <v>73</v>
      </c>
      <c r="K32" s="37">
        <v>49.39</v>
      </c>
      <c r="L32" s="37">
        <v>43.29</v>
      </c>
      <c r="M32" s="37">
        <v>59.3</v>
      </c>
      <c r="N32" s="37">
        <v>67.540000000000006</v>
      </c>
      <c r="O32" s="37">
        <v>54.1</v>
      </c>
      <c r="P32" s="48">
        <v>54.989427298557693</v>
      </c>
    </row>
    <row r="33" spans="1:16" s="39" customFormat="1" ht="15.75" thickBot="1" x14ac:dyDescent="0.3">
      <c r="A33" s="44" t="s">
        <v>28</v>
      </c>
      <c r="B33" s="40">
        <v>18630</v>
      </c>
      <c r="C33" s="40">
        <v>18094.2</v>
      </c>
      <c r="D33" s="40">
        <v>16321</v>
      </c>
      <c r="E33" s="40">
        <v>16635</v>
      </c>
      <c r="F33" s="40">
        <v>15300</v>
      </c>
      <c r="G33" s="40">
        <v>15831</v>
      </c>
      <c r="H33" s="40">
        <v>18990</v>
      </c>
      <c r="I33" s="40">
        <v>16183</v>
      </c>
      <c r="J33" s="40">
        <v>16700</v>
      </c>
      <c r="K33" s="40">
        <v>15816</v>
      </c>
      <c r="L33" s="40">
        <v>17657</v>
      </c>
      <c r="M33" s="40">
        <v>16530</v>
      </c>
      <c r="N33" s="40">
        <v>17832</v>
      </c>
      <c r="O33" s="40">
        <v>16710</v>
      </c>
      <c r="P33" s="50">
        <v>16944.942857142858</v>
      </c>
    </row>
    <row r="34" spans="1:16" s="41" customFormat="1" ht="19.5" thickBot="1" x14ac:dyDescent="0.35">
      <c r="A34" s="98" t="s">
        <v>45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35</v>
      </c>
      <c r="B35" s="52">
        <v>35740.779220779223</v>
      </c>
      <c r="C35" s="52">
        <v>27134.50011486412</v>
      </c>
      <c r="D35" s="52">
        <v>45801.821982524671</v>
      </c>
      <c r="E35" s="52">
        <v>35798.093221454947</v>
      </c>
      <c r="F35" s="52">
        <v>34673.648619001018</v>
      </c>
      <c r="G35" s="52">
        <v>38546.72922545224</v>
      </c>
      <c r="H35" s="52">
        <v>50989.822905953966</v>
      </c>
      <c r="I35" s="52">
        <v>28645.025814324603</v>
      </c>
      <c r="J35" s="52">
        <v>28863.89060055932</v>
      </c>
      <c r="K35" s="52">
        <v>32228.780179856447</v>
      </c>
      <c r="L35" s="52">
        <v>25787.842016708608</v>
      </c>
      <c r="M35" s="52">
        <v>33078.686228770544</v>
      </c>
      <c r="N35" s="52">
        <v>19611.855848386142</v>
      </c>
      <c r="O35" s="52">
        <v>29260.686368394094</v>
      </c>
      <c r="P35" s="46">
        <v>33297.297310502137</v>
      </c>
    </row>
    <row r="36" spans="1:16" s="39" customFormat="1" x14ac:dyDescent="0.25">
      <c r="A36" s="42" t="s">
        <v>36</v>
      </c>
      <c r="B36" s="38">
        <v>0</v>
      </c>
      <c r="C36" s="38">
        <v>0</v>
      </c>
      <c r="D36" s="95">
        <v>0</v>
      </c>
      <c r="E36" s="38">
        <v>262</v>
      </c>
      <c r="F36" s="38">
        <v>0</v>
      </c>
      <c r="G36" s="38">
        <v>482</v>
      </c>
      <c r="H36" s="38">
        <v>0</v>
      </c>
      <c r="I36" s="38">
        <v>108.9</v>
      </c>
      <c r="J36" s="38">
        <v>115</v>
      </c>
      <c r="K36" s="38">
        <v>184</v>
      </c>
      <c r="L36" s="38">
        <v>0</v>
      </c>
      <c r="M36" s="38">
        <v>0</v>
      </c>
      <c r="N36" s="38">
        <v>0</v>
      </c>
      <c r="O36" s="38">
        <v>325</v>
      </c>
      <c r="P36" s="47">
        <v>246.15</v>
      </c>
    </row>
    <row r="37" spans="1:16" x14ac:dyDescent="0.25">
      <c r="A37" s="43" t="s">
        <v>25</v>
      </c>
      <c r="B37" s="37">
        <v>10.5</v>
      </c>
      <c r="C37" s="37">
        <v>14.101049548450085</v>
      </c>
      <c r="D37" s="37">
        <v>8.0195660064612433</v>
      </c>
      <c r="E37" s="37">
        <v>10.89</v>
      </c>
      <c r="F37" s="37">
        <v>11.57</v>
      </c>
      <c r="G37" s="37">
        <v>8.82</v>
      </c>
      <c r="H37" s="37">
        <v>7.7595143387146432</v>
      </c>
      <c r="I37" s="37">
        <v>12.72</v>
      </c>
      <c r="J37" s="37">
        <v>11.56</v>
      </c>
      <c r="K37" s="37">
        <v>11.19</v>
      </c>
      <c r="L37" s="37">
        <v>15.759613364152132</v>
      </c>
      <c r="M37" s="37">
        <v>12.21</v>
      </c>
      <c r="N37" s="37">
        <v>20</v>
      </c>
      <c r="O37" s="37">
        <v>13.28</v>
      </c>
      <c r="P37" s="48">
        <v>12.027124518412721</v>
      </c>
    </row>
    <row r="38" spans="1:16" s="39" customFormat="1" x14ac:dyDescent="0.25">
      <c r="A38" s="42" t="s">
        <v>26</v>
      </c>
      <c r="B38" s="3">
        <v>27980</v>
      </c>
      <c r="C38" s="3">
        <v>27660</v>
      </c>
      <c r="D38" s="3">
        <v>28269</v>
      </c>
      <c r="E38" s="3">
        <v>29023</v>
      </c>
      <c r="F38" s="3">
        <v>26900</v>
      </c>
      <c r="G38" s="3">
        <v>26087</v>
      </c>
      <c r="H38" s="3">
        <v>29370</v>
      </c>
      <c r="I38" s="3">
        <v>26950</v>
      </c>
      <c r="J38" s="3">
        <v>25161</v>
      </c>
      <c r="K38" s="3">
        <v>26470</v>
      </c>
      <c r="L38" s="3">
        <v>26865</v>
      </c>
      <c r="M38" s="3">
        <v>30254</v>
      </c>
      <c r="N38" s="3">
        <v>27406</v>
      </c>
      <c r="O38" s="3">
        <v>28280</v>
      </c>
      <c r="P38" s="49">
        <v>27619.642857142859</v>
      </c>
    </row>
    <row r="39" spans="1:16" x14ac:dyDescent="0.25">
      <c r="A39" s="43" t="s">
        <v>27</v>
      </c>
      <c r="B39" s="37">
        <v>59.4</v>
      </c>
      <c r="C39" s="37">
        <v>60.384000000000007</v>
      </c>
      <c r="D39" s="37">
        <v>55.929312568275684</v>
      </c>
      <c r="E39" s="37">
        <v>52.3</v>
      </c>
      <c r="F39" s="37">
        <v>27.103999999999999</v>
      </c>
      <c r="G39" s="37">
        <v>62.2</v>
      </c>
      <c r="H39" s="37">
        <v>40.916035932155999</v>
      </c>
      <c r="I39" s="37">
        <v>60.3</v>
      </c>
      <c r="J39" s="37">
        <v>73</v>
      </c>
      <c r="K39" s="37">
        <v>49.39</v>
      </c>
      <c r="L39" s="37">
        <v>39.74</v>
      </c>
      <c r="M39" s="37">
        <v>59.3</v>
      </c>
      <c r="N39" s="37">
        <v>67.540000000000006</v>
      </c>
      <c r="O39" s="37">
        <v>54.1</v>
      </c>
      <c r="P39" s="48">
        <v>54.400239178602256</v>
      </c>
    </row>
    <row r="40" spans="1:16" s="39" customFormat="1" ht="15.75" thickBot="1" x14ac:dyDescent="0.3">
      <c r="A40" s="44" t="s">
        <v>28</v>
      </c>
      <c r="B40" s="40">
        <v>18630</v>
      </c>
      <c r="C40" s="40">
        <v>18094.2</v>
      </c>
      <c r="D40" s="40">
        <v>16321</v>
      </c>
      <c r="E40" s="40">
        <v>16635</v>
      </c>
      <c r="F40" s="40">
        <v>15300</v>
      </c>
      <c r="G40" s="40">
        <v>15831</v>
      </c>
      <c r="H40" s="40">
        <v>18990</v>
      </c>
      <c r="I40" s="40">
        <v>16183</v>
      </c>
      <c r="J40" s="40">
        <v>16700</v>
      </c>
      <c r="K40" s="40">
        <v>15816</v>
      </c>
      <c r="L40" s="40">
        <v>17657</v>
      </c>
      <c r="M40" s="40">
        <v>16530</v>
      </c>
      <c r="N40" s="40">
        <v>17832</v>
      </c>
      <c r="O40" s="40">
        <v>16710</v>
      </c>
      <c r="P40" s="50">
        <v>16944.942857142858</v>
      </c>
    </row>
  </sheetData>
  <mergeCells count="8">
    <mergeCell ref="A13:P13"/>
    <mergeCell ref="A20:P20"/>
    <mergeCell ref="A34:P34"/>
    <mergeCell ref="A1:P1"/>
    <mergeCell ref="A2:P2"/>
    <mergeCell ref="A3:P3"/>
    <mergeCell ref="A6:P6"/>
    <mergeCell ref="A27:P2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8f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D37" sqref="D3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8f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S17" sqref="S1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8f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O2" sqref="O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8f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P3" sqref="P3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8f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Q11" sqref="Q11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8f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P3" sqref="P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8f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I40" sqref="I40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8f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Q16" sqref="Q16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8f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Graf č. 10</vt:lpstr>
      <vt:lpstr>Tabulka č. 1</vt:lpstr>
      <vt:lpstr>Tabulka č. 2</vt:lpstr>
      <vt:lpstr>Tabulka č. 3</vt:lpstr>
      <vt:lpstr>Tabulka č. 4</vt:lpstr>
      <vt:lpstr>KN 2018</vt:lpstr>
      <vt:lpstr>KN 2017 TV</vt:lpstr>
      <vt:lpstr>KN 2017 OV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2015-04-24T08:38:41Z</cp:lastPrinted>
  <dcterms:created xsi:type="dcterms:W3CDTF">2013-04-19T07:05:39Z</dcterms:created>
  <dcterms:modified xsi:type="dcterms:W3CDTF">2018-06-08T06:43:01Z</dcterms:modified>
</cp:coreProperties>
</file>