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5.xml" ContentType="application/vnd.openxmlformats-officedocument.themeOverrid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theme/themeOverride7.xml" ContentType="application/vnd.openxmlformats-officedocument.themeOverride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9\_KN 2019\_KN_2019\"/>
    </mc:Choice>
  </mc:AlternateContent>
  <bookViews>
    <workbookView xWindow="120" yWindow="120" windowWidth="18960" windowHeight="11835" firstSheet="19" activeTab="22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31" r:id="rId5"/>
    <sheet name="Graf č. 5" sheetId="34" r:id="rId6"/>
    <sheet name="Graf č. 6" sheetId="36" r:id="rId7"/>
    <sheet name="Graf č. 7" sheetId="33" r:id="rId8"/>
    <sheet name="Graf č. 8" sheetId="35" r:id="rId9"/>
    <sheet name="Graf č. 9" sheetId="37" r:id="rId10"/>
    <sheet name="Graf č. 10" sheetId="11" r:id="rId11"/>
    <sheet name="Graf č. 11" sheetId="15" r:id="rId12"/>
    <sheet name="Graf č. 12" sheetId="17" r:id="rId13"/>
    <sheet name="Graf č. 13" sheetId="18" r:id="rId14"/>
    <sheet name="Graf č. 14" sheetId="19" r:id="rId15"/>
    <sheet name="Graf č. 15" sheetId="25" r:id="rId16"/>
    <sheet name="Graf č. 16" sheetId="27" r:id="rId17"/>
    <sheet name="Graf č. 17" sheetId="29" r:id="rId18"/>
    <sheet name="Graf č. 18" sheetId="26" r:id="rId19"/>
    <sheet name="Graf č. 19" sheetId="28" r:id="rId20"/>
    <sheet name="Graf č. 20" sheetId="30" r:id="rId21"/>
    <sheet name="Graf č. 21" sheetId="20" r:id="rId22"/>
    <sheet name="Graf č. 22" sheetId="21" r:id="rId23"/>
    <sheet name="Tabulka č. 1" sheetId="8" r:id="rId24"/>
    <sheet name="Tabulka č. 2" sheetId="39" r:id="rId25"/>
    <sheet name="Tabulka č. 3" sheetId="23" r:id="rId26"/>
    <sheet name="Tabulka č. 4" sheetId="22" r:id="rId27"/>
    <sheet name="Tabulka č. 5" sheetId="38" r:id="rId28"/>
    <sheet name="Tabulka č. 6" sheetId="24" r:id="rId29"/>
    <sheet name="Tabulka č. 7" sheetId="46" r:id="rId30"/>
    <sheet name="Tabulka č. 8" sheetId="47" r:id="rId31"/>
    <sheet name="Tabulka č. 9" sheetId="48" r:id="rId32"/>
    <sheet name="Tabulka č. 10" sheetId="49" r:id="rId33"/>
    <sheet name="Tabulka č. 11" sheetId="50" r:id="rId34"/>
    <sheet name="Tabulka č. 12" sheetId="51" r:id="rId35"/>
    <sheet name="KN 2019" sheetId="1" r:id="rId36"/>
    <sheet name="KN 2018 TV tab.1" sheetId="40" r:id="rId37"/>
    <sheet name="KN 2018 TV tab.2" sheetId="41" r:id="rId38"/>
    <sheet name="KN 2018 TV tab.3" sheetId="42" r:id="rId39"/>
    <sheet name="KN 2018 OV tab.4" sheetId="43" r:id="rId40"/>
    <sheet name="KN 2018 OV tab.5" sheetId="44" r:id="rId41"/>
    <sheet name="KN 2018 OV tab.6" sheetId="45" r:id="rId42"/>
  </sheets>
  <calcPr calcId="152511"/>
</workbook>
</file>

<file path=xl/calcChain.xml><?xml version="1.0" encoding="utf-8"?>
<calcChain xmlns="http://schemas.openxmlformats.org/spreadsheetml/2006/main">
  <c r="P12" i="8" l="1"/>
  <c r="O12" i="8"/>
  <c r="O12" i="46" s="1"/>
  <c r="N12" i="8"/>
  <c r="N12" i="46" s="1"/>
  <c r="M12" i="8"/>
  <c r="M12" i="46" s="1"/>
  <c r="L12" i="8"/>
  <c r="L12" i="46" s="1"/>
  <c r="K12" i="8"/>
  <c r="K12" i="46" s="1"/>
  <c r="J12" i="8"/>
  <c r="J12" i="46" s="1"/>
  <c r="I12" i="8"/>
  <c r="I12" i="46" s="1"/>
  <c r="H12" i="8"/>
  <c r="H12" i="46" s="1"/>
  <c r="G12" i="8"/>
  <c r="G12" i="46" s="1"/>
  <c r="F12" i="8"/>
  <c r="F12" i="46" s="1"/>
  <c r="E12" i="8"/>
  <c r="E12" i="46" s="1"/>
  <c r="D12" i="8"/>
  <c r="D12" i="46" s="1"/>
  <c r="C12" i="8"/>
  <c r="C12" i="46" s="1"/>
  <c r="P11" i="8"/>
  <c r="O11" i="8"/>
  <c r="O11" i="46" s="1"/>
  <c r="N11" i="8"/>
  <c r="N11" i="46" s="1"/>
  <c r="M11" i="8"/>
  <c r="M11" i="46" s="1"/>
  <c r="L11" i="8"/>
  <c r="L11" i="46" s="1"/>
  <c r="K11" i="8"/>
  <c r="K11" i="46" s="1"/>
  <c r="J11" i="8"/>
  <c r="J11" i="46" s="1"/>
  <c r="I11" i="8"/>
  <c r="I11" i="46" s="1"/>
  <c r="H11" i="8"/>
  <c r="H11" i="46" s="1"/>
  <c r="G11" i="8"/>
  <c r="G11" i="46" s="1"/>
  <c r="F11" i="8"/>
  <c r="F11" i="46" s="1"/>
  <c r="E11" i="8"/>
  <c r="E11" i="46" s="1"/>
  <c r="D11" i="8"/>
  <c r="D11" i="46" s="1"/>
  <c r="C11" i="8"/>
  <c r="C11" i="46" s="1"/>
  <c r="P10" i="8"/>
  <c r="O10" i="8"/>
  <c r="O10" i="46" s="1"/>
  <c r="N10" i="8"/>
  <c r="N10" i="46" s="1"/>
  <c r="M10" i="8"/>
  <c r="M10" i="46" s="1"/>
  <c r="L10" i="8"/>
  <c r="L10" i="46" s="1"/>
  <c r="K10" i="8"/>
  <c r="K10" i="46" s="1"/>
  <c r="J10" i="8"/>
  <c r="J10" i="46" s="1"/>
  <c r="I10" i="8"/>
  <c r="I10" i="46" s="1"/>
  <c r="H10" i="8"/>
  <c r="H10" i="46" s="1"/>
  <c r="G10" i="8"/>
  <c r="G10" i="46" s="1"/>
  <c r="F10" i="8"/>
  <c r="F10" i="46" s="1"/>
  <c r="E10" i="8"/>
  <c r="E10" i="46" s="1"/>
  <c r="D10" i="8"/>
  <c r="D10" i="46" s="1"/>
  <c r="C10" i="8"/>
  <c r="C10" i="46" s="1"/>
  <c r="P9" i="8"/>
  <c r="O9" i="8"/>
  <c r="O9" i="46" s="1"/>
  <c r="N9" i="8"/>
  <c r="N9" i="46" s="1"/>
  <c r="M9" i="8"/>
  <c r="M9" i="46" s="1"/>
  <c r="L9" i="8"/>
  <c r="L9" i="46" s="1"/>
  <c r="K9" i="8"/>
  <c r="K9" i="46" s="1"/>
  <c r="J9" i="8"/>
  <c r="J9" i="46" s="1"/>
  <c r="I9" i="8"/>
  <c r="I9" i="46" s="1"/>
  <c r="H9" i="8"/>
  <c r="H9" i="46" s="1"/>
  <c r="G9" i="8"/>
  <c r="G9" i="46" s="1"/>
  <c r="F9" i="8"/>
  <c r="F9" i="46" s="1"/>
  <c r="E9" i="8"/>
  <c r="E9" i="46" s="1"/>
  <c r="D9" i="8"/>
  <c r="D9" i="46" s="1"/>
  <c r="C9" i="8"/>
  <c r="C9" i="46" s="1"/>
  <c r="P8" i="8"/>
  <c r="O8" i="8"/>
  <c r="O8" i="46" s="1"/>
  <c r="N8" i="8"/>
  <c r="N8" i="46" s="1"/>
  <c r="M8" i="8"/>
  <c r="M8" i="46" s="1"/>
  <c r="L8" i="8"/>
  <c r="L8" i="46" s="1"/>
  <c r="K8" i="8"/>
  <c r="K8" i="46" s="1"/>
  <c r="J8" i="8"/>
  <c r="J8" i="46" s="1"/>
  <c r="I8" i="8"/>
  <c r="I8" i="46" s="1"/>
  <c r="H8" i="8"/>
  <c r="H8" i="46" s="1"/>
  <c r="G8" i="8"/>
  <c r="G8" i="46" s="1"/>
  <c r="F8" i="8"/>
  <c r="F8" i="46" s="1"/>
  <c r="E8" i="8"/>
  <c r="E8" i="46" s="1"/>
  <c r="D8" i="8"/>
  <c r="D8" i="46" s="1"/>
  <c r="C8" i="8"/>
  <c r="C8" i="46" s="1"/>
  <c r="P7" i="8"/>
  <c r="O7" i="8"/>
  <c r="O7" i="46" s="1"/>
  <c r="N7" i="8"/>
  <c r="N7" i="46" s="1"/>
  <c r="M7" i="8"/>
  <c r="M7" i="46" s="1"/>
  <c r="L7" i="8"/>
  <c r="L7" i="46" s="1"/>
  <c r="K7" i="8"/>
  <c r="K7" i="46" s="1"/>
  <c r="J7" i="8"/>
  <c r="J7" i="46" s="1"/>
  <c r="I7" i="8"/>
  <c r="I7" i="46" s="1"/>
  <c r="H7" i="8"/>
  <c r="H7" i="46" s="1"/>
  <c r="G7" i="8"/>
  <c r="G7" i="46" s="1"/>
  <c r="F7" i="8"/>
  <c r="F7" i="46" s="1"/>
  <c r="E7" i="8"/>
  <c r="E7" i="46" s="1"/>
  <c r="D7" i="8"/>
  <c r="D7" i="46" s="1"/>
  <c r="C7" i="8"/>
  <c r="C7" i="46" s="1"/>
  <c r="P40" i="24" l="1"/>
  <c r="O40" i="24"/>
  <c r="O40" i="51" s="1"/>
  <c r="N40" i="24"/>
  <c r="N40" i="51" s="1"/>
  <c r="M40" i="24"/>
  <c r="M40" i="51" s="1"/>
  <c r="L40" i="24"/>
  <c r="L40" i="51" s="1"/>
  <c r="K40" i="24"/>
  <c r="K40" i="51" s="1"/>
  <c r="J40" i="24"/>
  <c r="J40" i="51" s="1"/>
  <c r="I40" i="24"/>
  <c r="I40" i="51" s="1"/>
  <c r="H40" i="24"/>
  <c r="H40" i="51" s="1"/>
  <c r="G40" i="24"/>
  <c r="G40" i="51" s="1"/>
  <c r="F40" i="24"/>
  <c r="F40" i="51" s="1"/>
  <c r="E40" i="24"/>
  <c r="E40" i="51" s="1"/>
  <c r="D40" i="24"/>
  <c r="D40" i="51" s="1"/>
  <c r="C40" i="24"/>
  <c r="C40" i="51" s="1"/>
  <c r="P39" i="24"/>
  <c r="O39" i="24"/>
  <c r="O39" i="51" s="1"/>
  <c r="N39" i="24"/>
  <c r="N39" i="51" s="1"/>
  <c r="M39" i="24"/>
  <c r="M39" i="51" s="1"/>
  <c r="L39" i="24"/>
  <c r="L39" i="51" s="1"/>
  <c r="K39" i="24"/>
  <c r="K39" i="51" s="1"/>
  <c r="J39" i="24"/>
  <c r="J39" i="51" s="1"/>
  <c r="I39" i="24"/>
  <c r="I39" i="51" s="1"/>
  <c r="H39" i="24"/>
  <c r="H39" i="51" s="1"/>
  <c r="G39" i="24"/>
  <c r="G39" i="51" s="1"/>
  <c r="F39" i="24"/>
  <c r="F39" i="51" s="1"/>
  <c r="E39" i="24"/>
  <c r="E39" i="51" s="1"/>
  <c r="D39" i="24"/>
  <c r="D39" i="51" s="1"/>
  <c r="C39" i="24"/>
  <c r="C39" i="51" s="1"/>
  <c r="P38" i="24"/>
  <c r="O38" i="24"/>
  <c r="O38" i="51" s="1"/>
  <c r="N38" i="24"/>
  <c r="N38" i="51" s="1"/>
  <c r="M38" i="24"/>
  <c r="M38" i="51" s="1"/>
  <c r="L38" i="24"/>
  <c r="L38" i="51" s="1"/>
  <c r="K38" i="24"/>
  <c r="K38" i="51" s="1"/>
  <c r="J38" i="24"/>
  <c r="J38" i="51" s="1"/>
  <c r="I38" i="24"/>
  <c r="I38" i="51" s="1"/>
  <c r="H38" i="24"/>
  <c r="H38" i="51" s="1"/>
  <c r="G38" i="24"/>
  <c r="G38" i="51" s="1"/>
  <c r="F38" i="24"/>
  <c r="F38" i="51" s="1"/>
  <c r="E38" i="24"/>
  <c r="E38" i="51" s="1"/>
  <c r="D38" i="24"/>
  <c r="D38" i="51" s="1"/>
  <c r="C38" i="24"/>
  <c r="C38" i="51" s="1"/>
  <c r="P37" i="24"/>
  <c r="O37" i="24"/>
  <c r="O37" i="51" s="1"/>
  <c r="N37" i="24"/>
  <c r="N37" i="51" s="1"/>
  <c r="M37" i="24"/>
  <c r="M37" i="51" s="1"/>
  <c r="L37" i="24"/>
  <c r="L37" i="51" s="1"/>
  <c r="K37" i="24"/>
  <c r="K37" i="51" s="1"/>
  <c r="J37" i="24"/>
  <c r="J37" i="51" s="1"/>
  <c r="I37" i="24"/>
  <c r="I37" i="51" s="1"/>
  <c r="H37" i="24"/>
  <c r="H37" i="51" s="1"/>
  <c r="G37" i="24"/>
  <c r="G37" i="51" s="1"/>
  <c r="F37" i="24"/>
  <c r="F37" i="51" s="1"/>
  <c r="E37" i="24"/>
  <c r="E37" i="51" s="1"/>
  <c r="D37" i="24"/>
  <c r="D37" i="51" s="1"/>
  <c r="C37" i="24"/>
  <c r="C37" i="51" s="1"/>
  <c r="P36" i="24"/>
  <c r="O36" i="24"/>
  <c r="O36" i="51" s="1"/>
  <c r="N36" i="24"/>
  <c r="N36" i="51" s="1"/>
  <c r="M36" i="24"/>
  <c r="M36" i="51" s="1"/>
  <c r="L36" i="24"/>
  <c r="L36" i="51" s="1"/>
  <c r="K36" i="24"/>
  <c r="K36" i="51" s="1"/>
  <c r="J36" i="24"/>
  <c r="J36" i="51" s="1"/>
  <c r="I36" i="24"/>
  <c r="I36" i="51" s="1"/>
  <c r="H36" i="24"/>
  <c r="H36" i="51" s="1"/>
  <c r="G36" i="24"/>
  <c r="G36" i="51" s="1"/>
  <c r="F36" i="24"/>
  <c r="F36" i="51" s="1"/>
  <c r="E36" i="24"/>
  <c r="E36" i="51" s="1"/>
  <c r="D36" i="24"/>
  <c r="D36" i="51" s="1"/>
  <c r="C36" i="24"/>
  <c r="C36" i="51" s="1"/>
  <c r="P35" i="24"/>
  <c r="O35" i="24"/>
  <c r="O35" i="51" s="1"/>
  <c r="N35" i="24"/>
  <c r="N35" i="51" s="1"/>
  <c r="M35" i="24"/>
  <c r="M35" i="51" s="1"/>
  <c r="L35" i="24"/>
  <c r="L35" i="51" s="1"/>
  <c r="K35" i="24"/>
  <c r="K35" i="51" s="1"/>
  <c r="J35" i="24"/>
  <c r="J35" i="51" s="1"/>
  <c r="I35" i="24"/>
  <c r="I35" i="51" s="1"/>
  <c r="H35" i="24"/>
  <c r="H35" i="51" s="1"/>
  <c r="G35" i="24"/>
  <c r="G35" i="51" s="1"/>
  <c r="F35" i="24"/>
  <c r="F35" i="51" s="1"/>
  <c r="E35" i="24"/>
  <c r="E35" i="51" s="1"/>
  <c r="D35" i="24"/>
  <c r="D35" i="51" s="1"/>
  <c r="C35" i="24"/>
  <c r="C35" i="51" s="1"/>
  <c r="B40" i="24"/>
  <c r="B40" i="51" s="1"/>
  <c r="B39" i="24"/>
  <c r="B39" i="51" s="1"/>
  <c r="B38" i="24"/>
  <c r="B38" i="51" s="1"/>
  <c r="B37" i="24"/>
  <c r="B37" i="51" s="1"/>
  <c r="B36" i="24"/>
  <c r="B36" i="51" s="1"/>
  <c r="B35" i="24"/>
  <c r="B35" i="51" s="1"/>
  <c r="P33" i="24"/>
  <c r="O33" i="24"/>
  <c r="O33" i="51" s="1"/>
  <c r="N33" i="24"/>
  <c r="N33" i="51" s="1"/>
  <c r="M33" i="24"/>
  <c r="M33" i="51" s="1"/>
  <c r="L33" i="24"/>
  <c r="L33" i="51" s="1"/>
  <c r="K33" i="24"/>
  <c r="K33" i="51" s="1"/>
  <c r="J33" i="24"/>
  <c r="J33" i="51" s="1"/>
  <c r="I33" i="24"/>
  <c r="I33" i="51" s="1"/>
  <c r="H33" i="24"/>
  <c r="H33" i="51" s="1"/>
  <c r="G33" i="24"/>
  <c r="G33" i="51" s="1"/>
  <c r="F33" i="24"/>
  <c r="F33" i="51" s="1"/>
  <c r="E33" i="24"/>
  <c r="E33" i="51" s="1"/>
  <c r="D33" i="24"/>
  <c r="D33" i="51" s="1"/>
  <c r="C33" i="24"/>
  <c r="C33" i="51" s="1"/>
  <c r="P32" i="24"/>
  <c r="O32" i="24"/>
  <c r="O32" i="51" s="1"/>
  <c r="N32" i="24"/>
  <c r="N32" i="51" s="1"/>
  <c r="M32" i="24"/>
  <c r="M32" i="51" s="1"/>
  <c r="L32" i="24"/>
  <c r="L32" i="51" s="1"/>
  <c r="K32" i="24"/>
  <c r="K32" i="51" s="1"/>
  <c r="J32" i="24"/>
  <c r="J32" i="51" s="1"/>
  <c r="I32" i="24"/>
  <c r="I32" i="51" s="1"/>
  <c r="H32" i="24"/>
  <c r="H32" i="51" s="1"/>
  <c r="G32" i="24"/>
  <c r="G32" i="51" s="1"/>
  <c r="F32" i="24"/>
  <c r="F32" i="51" s="1"/>
  <c r="E32" i="24"/>
  <c r="E32" i="51" s="1"/>
  <c r="D32" i="24"/>
  <c r="D32" i="51" s="1"/>
  <c r="C32" i="24"/>
  <c r="C32" i="51" s="1"/>
  <c r="P31" i="24"/>
  <c r="O31" i="24"/>
  <c r="O31" i="51" s="1"/>
  <c r="N31" i="24"/>
  <c r="N31" i="51" s="1"/>
  <c r="M31" i="24"/>
  <c r="M31" i="51" s="1"/>
  <c r="L31" i="24"/>
  <c r="L31" i="51" s="1"/>
  <c r="K31" i="24"/>
  <c r="K31" i="51" s="1"/>
  <c r="J31" i="24"/>
  <c r="J31" i="51" s="1"/>
  <c r="I31" i="24"/>
  <c r="I31" i="51" s="1"/>
  <c r="H31" i="24"/>
  <c r="H31" i="51" s="1"/>
  <c r="G31" i="24"/>
  <c r="G31" i="51" s="1"/>
  <c r="F31" i="24"/>
  <c r="F31" i="51" s="1"/>
  <c r="E31" i="24"/>
  <c r="E31" i="51" s="1"/>
  <c r="D31" i="24"/>
  <c r="D31" i="51" s="1"/>
  <c r="C31" i="24"/>
  <c r="C31" i="51" s="1"/>
  <c r="P30" i="24"/>
  <c r="O30" i="24"/>
  <c r="O30" i="51" s="1"/>
  <c r="N30" i="24"/>
  <c r="N30" i="51" s="1"/>
  <c r="M30" i="24"/>
  <c r="M30" i="51" s="1"/>
  <c r="L30" i="24"/>
  <c r="L30" i="51" s="1"/>
  <c r="K30" i="24"/>
  <c r="K30" i="51" s="1"/>
  <c r="J30" i="24"/>
  <c r="J30" i="51" s="1"/>
  <c r="I30" i="24"/>
  <c r="I30" i="51" s="1"/>
  <c r="H30" i="24"/>
  <c r="H30" i="51" s="1"/>
  <c r="G30" i="24"/>
  <c r="G30" i="51" s="1"/>
  <c r="F30" i="24"/>
  <c r="F30" i="51" s="1"/>
  <c r="E30" i="24"/>
  <c r="E30" i="51" s="1"/>
  <c r="D30" i="24"/>
  <c r="D30" i="51" s="1"/>
  <c r="C30" i="24"/>
  <c r="C30" i="51" s="1"/>
  <c r="P29" i="24"/>
  <c r="O29" i="24"/>
  <c r="O29" i="51" s="1"/>
  <c r="N29" i="24"/>
  <c r="N29" i="51" s="1"/>
  <c r="M29" i="24"/>
  <c r="M29" i="51" s="1"/>
  <c r="L29" i="24"/>
  <c r="L29" i="51" s="1"/>
  <c r="K29" i="24"/>
  <c r="K29" i="51" s="1"/>
  <c r="J29" i="24"/>
  <c r="J29" i="51" s="1"/>
  <c r="I29" i="24"/>
  <c r="I29" i="51" s="1"/>
  <c r="H29" i="24"/>
  <c r="H29" i="51" s="1"/>
  <c r="G29" i="24"/>
  <c r="G29" i="51" s="1"/>
  <c r="F29" i="24"/>
  <c r="F29" i="51" s="1"/>
  <c r="E29" i="24"/>
  <c r="E29" i="51" s="1"/>
  <c r="D29" i="24"/>
  <c r="D29" i="51" s="1"/>
  <c r="C29" i="24"/>
  <c r="C29" i="51" s="1"/>
  <c r="P28" i="24"/>
  <c r="O28" i="24"/>
  <c r="O28" i="51" s="1"/>
  <c r="N28" i="24"/>
  <c r="N28" i="51" s="1"/>
  <c r="M28" i="24"/>
  <c r="M28" i="51" s="1"/>
  <c r="L28" i="24"/>
  <c r="L28" i="51" s="1"/>
  <c r="K28" i="24"/>
  <c r="K28" i="51" s="1"/>
  <c r="J28" i="24"/>
  <c r="J28" i="51" s="1"/>
  <c r="I28" i="24"/>
  <c r="I28" i="51" s="1"/>
  <c r="H28" i="24"/>
  <c r="H28" i="51" s="1"/>
  <c r="G28" i="24"/>
  <c r="G28" i="51" s="1"/>
  <c r="F28" i="24"/>
  <c r="F28" i="51" s="1"/>
  <c r="E28" i="24"/>
  <c r="E28" i="51" s="1"/>
  <c r="D28" i="24"/>
  <c r="D28" i="51" s="1"/>
  <c r="C28" i="24"/>
  <c r="C28" i="51" s="1"/>
  <c r="B33" i="24"/>
  <c r="B33" i="51" s="1"/>
  <c r="B32" i="24"/>
  <c r="B32" i="51" s="1"/>
  <c r="B31" i="24"/>
  <c r="B31" i="51" s="1"/>
  <c r="B30" i="24"/>
  <c r="B30" i="51" s="1"/>
  <c r="B29" i="24"/>
  <c r="B29" i="51" s="1"/>
  <c r="B28" i="24"/>
  <c r="B28" i="51" s="1"/>
  <c r="P26" i="24"/>
  <c r="O26" i="24"/>
  <c r="O26" i="51" s="1"/>
  <c r="N26" i="24"/>
  <c r="N26" i="51" s="1"/>
  <c r="M26" i="24"/>
  <c r="M26" i="51" s="1"/>
  <c r="L26" i="24"/>
  <c r="L26" i="51" s="1"/>
  <c r="K26" i="24"/>
  <c r="K26" i="51" s="1"/>
  <c r="J26" i="24"/>
  <c r="J26" i="51" s="1"/>
  <c r="I26" i="24"/>
  <c r="I26" i="51" s="1"/>
  <c r="H26" i="24"/>
  <c r="H26" i="51" s="1"/>
  <c r="G26" i="24"/>
  <c r="G26" i="51" s="1"/>
  <c r="F26" i="24"/>
  <c r="F26" i="51" s="1"/>
  <c r="E26" i="24"/>
  <c r="E26" i="51" s="1"/>
  <c r="D26" i="24"/>
  <c r="D26" i="51" s="1"/>
  <c r="C26" i="24"/>
  <c r="C26" i="51" s="1"/>
  <c r="P25" i="24"/>
  <c r="O25" i="24"/>
  <c r="O25" i="51" s="1"/>
  <c r="N25" i="24"/>
  <c r="N25" i="51" s="1"/>
  <c r="M25" i="24"/>
  <c r="M25" i="51" s="1"/>
  <c r="L25" i="24"/>
  <c r="L25" i="51" s="1"/>
  <c r="K25" i="24"/>
  <c r="K25" i="51" s="1"/>
  <c r="J25" i="24"/>
  <c r="J25" i="51" s="1"/>
  <c r="I25" i="24"/>
  <c r="I25" i="51" s="1"/>
  <c r="H25" i="24"/>
  <c r="H25" i="51" s="1"/>
  <c r="G25" i="24"/>
  <c r="G25" i="51" s="1"/>
  <c r="F25" i="24"/>
  <c r="F25" i="51" s="1"/>
  <c r="E25" i="24"/>
  <c r="E25" i="51" s="1"/>
  <c r="D25" i="24"/>
  <c r="D25" i="51" s="1"/>
  <c r="C25" i="24"/>
  <c r="C25" i="51" s="1"/>
  <c r="P24" i="24"/>
  <c r="O24" i="24"/>
  <c r="O24" i="51" s="1"/>
  <c r="N24" i="24"/>
  <c r="N24" i="51" s="1"/>
  <c r="M24" i="24"/>
  <c r="M24" i="51" s="1"/>
  <c r="L24" i="24"/>
  <c r="L24" i="51" s="1"/>
  <c r="K24" i="24"/>
  <c r="K24" i="51" s="1"/>
  <c r="J24" i="24"/>
  <c r="J24" i="51" s="1"/>
  <c r="I24" i="24"/>
  <c r="I24" i="51" s="1"/>
  <c r="H24" i="24"/>
  <c r="H24" i="51" s="1"/>
  <c r="G24" i="24"/>
  <c r="G24" i="51" s="1"/>
  <c r="F24" i="24"/>
  <c r="F24" i="51" s="1"/>
  <c r="E24" i="24"/>
  <c r="E24" i="51" s="1"/>
  <c r="D24" i="24"/>
  <c r="D24" i="51" s="1"/>
  <c r="C24" i="24"/>
  <c r="C24" i="51" s="1"/>
  <c r="P23" i="24"/>
  <c r="O23" i="24"/>
  <c r="O23" i="51" s="1"/>
  <c r="N23" i="24"/>
  <c r="N23" i="51" s="1"/>
  <c r="M23" i="24"/>
  <c r="M23" i="51" s="1"/>
  <c r="L23" i="24"/>
  <c r="L23" i="51" s="1"/>
  <c r="K23" i="24"/>
  <c r="K23" i="51" s="1"/>
  <c r="J23" i="24"/>
  <c r="J23" i="51" s="1"/>
  <c r="I23" i="24"/>
  <c r="I23" i="51" s="1"/>
  <c r="H23" i="24"/>
  <c r="H23" i="51" s="1"/>
  <c r="G23" i="24"/>
  <c r="G23" i="51" s="1"/>
  <c r="F23" i="24"/>
  <c r="F23" i="51" s="1"/>
  <c r="E23" i="24"/>
  <c r="E23" i="51" s="1"/>
  <c r="D23" i="24"/>
  <c r="D23" i="51" s="1"/>
  <c r="C23" i="24"/>
  <c r="C23" i="51" s="1"/>
  <c r="P22" i="24"/>
  <c r="O22" i="24"/>
  <c r="O22" i="51" s="1"/>
  <c r="N22" i="24"/>
  <c r="N22" i="51" s="1"/>
  <c r="M22" i="24"/>
  <c r="M22" i="51" s="1"/>
  <c r="L22" i="24"/>
  <c r="L22" i="51" s="1"/>
  <c r="K22" i="24"/>
  <c r="K22" i="51" s="1"/>
  <c r="J22" i="24"/>
  <c r="J22" i="51" s="1"/>
  <c r="I22" i="24"/>
  <c r="I22" i="51" s="1"/>
  <c r="H22" i="24"/>
  <c r="H22" i="51" s="1"/>
  <c r="G22" i="24"/>
  <c r="G22" i="51" s="1"/>
  <c r="F22" i="24"/>
  <c r="F22" i="51" s="1"/>
  <c r="E22" i="24"/>
  <c r="E22" i="51" s="1"/>
  <c r="D22" i="24"/>
  <c r="D22" i="51" s="1"/>
  <c r="C22" i="24"/>
  <c r="C22" i="51" s="1"/>
  <c r="P21" i="24"/>
  <c r="O21" i="24"/>
  <c r="O21" i="51" s="1"/>
  <c r="N21" i="24"/>
  <c r="N21" i="51" s="1"/>
  <c r="M21" i="24"/>
  <c r="M21" i="51" s="1"/>
  <c r="L21" i="24"/>
  <c r="L21" i="51" s="1"/>
  <c r="K21" i="24"/>
  <c r="K21" i="51" s="1"/>
  <c r="J21" i="24"/>
  <c r="J21" i="51" s="1"/>
  <c r="I21" i="24"/>
  <c r="I21" i="51" s="1"/>
  <c r="H21" i="24"/>
  <c r="H21" i="51" s="1"/>
  <c r="G21" i="24"/>
  <c r="G21" i="51" s="1"/>
  <c r="F21" i="24"/>
  <c r="F21" i="51" s="1"/>
  <c r="E21" i="24"/>
  <c r="E21" i="51" s="1"/>
  <c r="D21" i="24"/>
  <c r="D21" i="51" s="1"/>
  <c r="C21" i="24"/>
  <c r="C21" i="51" s="1"/>
  <c r="B26" i="24"/>
  <c r="B26" i="51" s="1"/>
  <c r="B25" i="24"/>
  <c r="B25" i="51" s="1"/>
  <c r="B24" i="24"/>
  <c r="B24" i="51" s="1"/>
  <c r="B23" i="24"/>
  <c r="B23" i="51" s="1"/>
  <c r="P24" i="51" l="1"/>
  <c r="P33" i="51"/>
  <c r="P38" i="51"/>
  <c r="P23" i="51"/>
  <c r="P26" i="51"/>
  <c r="P31" i="51"/>
  <c r="P30" i="51"/>
  <c r="P28" i="51"/>
  <c r="P32" i="51"/>
  <c r="P29" i="51"/>
  <c r="P25" i="51"/>
  <c r="P35" i="51"/>
  <c r="P36" i="51"/>
  <c r="P40" i="51"/>
  <c r="P37" i="51"/>
  <c r="P39" i="51"/>
  <c r="B22" i="24"/>
  <c r="B22" i="51" s="1"/>
  <c r="P22" i="51" s="1"/>
  <c r="B21" i="24" l="1"/>
  <c r="B21" i="51" s="1"/>
  <c r="P21" i="51" s="1"/>
  <c r="P19" i="24"/>
  <c r="O19" i="24"/>
  <c r="O19" i="51" s="1"/>
  <c r="N19" i="24"/>
  <c r="N19" i="51" s="1"/>
  <c r="M19" i="24"/>
  <c r="M19" i="51" s="1"/>
  <c r="L19" i="24"/>
  <c r="L19" i="51" s="1"/>
  <c r="K19" i="24"/>
  <c r="K19" i="51" s="1"/>
  <c r="J19" i="24"/>
  <c r="J19" i="51" s="1"/>
  <c r="I19" i="24"/>
  <c r="I19" i="51" s="1"/>
  <c r="H19" i="24"/>
  <c r="H19" i="51" s="1"/>
  <c r="G19" i="24"/>
  <c r="G19" i="51" s="1"/>
  <c r="F19" i="24"/>
  <c r="F19" i="51" s="1"/>
  <c r="E19" i="24"/>
  <c r="E19" i="51" s="1"/>
  <c r="D19" i="24"/>
  <c r="D19" i="51" s="1"/>
  <c r="C19" i="24"/>
  <c r="C19" i="51" s="1"/>
  <c r="P18" i="24"/>
  <c r="O18" i="24"/>
  <c r="O18" i="51" s="1"/>
  <c r="N18" i="24"/>
  <c r="N18" i="51" s="1"/>
  <c r="M18" i="24"/>
  <c r="M18" i="51" s="1"/>
  <c r="L18" i="24"/>
  <c r="L18" i="51" s="1"/>
  <c r="K18" i="24"/>
  <c r="K18" i="51" s="1"/>
  <c r="J18" i="24"/>
  <c r="J18" i="51" s="1"/>
  <c r="I18" i="24"/>
  <c r="I18" i="51" s="1"/>
  <c r="H18" i="24"/>
  <c r="H18" i="51" s="1"/>
  <c r="G18" i="24"/>
  <c r="G18" i="51" s="1"/>
  <c r="F18" i="24"/>
  <c r="F18" i="51" s="1"/>
  <c r="E18" i="24"/>
  <c r="E18" i="51" s="1"/>
  <c r="D18" i="24"/>
  <c r="D18" i="51" s="1"/>
  <c r="C18" i="24"/>
  <c r="C18" i="51" s="1"/>
  <c r="P17" i="24"/>
  <c r="O17" i="24"/>
  <c r="O17" i="51" s="1"/>
  <c r="N17" i="24"/>
  <c r="N17" i="51" s="1"/>
  <c r="M17" i="24"/>
  <c r="M17" i="51" s="1"/>
  <c r="L17" i="24"/>
  <c r="L17" i="51" s="1"/>
  <c r="K17" i="24"/>
  <c r="K17" i="51" s="1"/>
  <c r="J17" i="24"/>
  <c r="J17" i="51" s="1"/>
  <c r="I17" i="24"/>
  <c r="I17" i="51" s="1"/>
  <c r="H17" i="24"/>
  <c r="H17" i="51" s="1"/>
  <c r="G17" i="24"/>
  <c r="G17" i="51" s="1"/>
  <c r="F17" i="24"/>
  <c r="F17" i="51" s="1"/>
  <c r="E17" i="24"/>
  <c r="E17" i="51" s="1"/>
  <c r="D17" i="24"/>
  <c r="D17" i="51" s="1"/>
  <c r="C17" i="24"/>
  <c r="C17" i="51" s="1"/>
  <c r="P16" i="24"/>
  <c r="O16" i="24"/>
  <c r="O16" i="51" s="1"/>
  <c r="N16" i="24"/>
  <c r="N16" i="51" s="1"/>
  <c r="M16" i="24"/>
  <c r="M16" i="51" s="1"/>
  <c r="L16" i="24"/>
  <c r="L16" i="51" s="1"/>
  <c r="K16" i="24"/>
  <c r="K16" i="51" s="1"/>
  <c r="J16" i="24"/>
  <c r="J16" i="51" s="1"/>
  <c r="I16" i="24"/>
  <c r="I16" i="51" s="1"/>
  <c r="H16" i="24"/>
  <c r="H16" i="51" s="1"/>
  <c r="G16" i="24"/>
  <c r="G16" i="51" s="1"/>
  <c r="F16" i="24"/>
  <c r="F16" i="51" s="1"/>
  <c r="E16" i="24"/>
  <c r="E16" i="51" s="1"/>
  <c r="D16" i="24"/>
  <c r="D16" i="51" s="1"/>
  <c r="C16" i="24"/>
  <c r="C16" i="51" s="1"/>
  <c r="P15" i="24"/>
  <c r="O15" i="24"/>
  <c r="O15" i="51" s="1"/>
  <c r="N15" i="24"/>
  <c r="N15" i="51" s="1"/>
  <c r="M15" i="24"/>
  <c r="M15" i="51" s="1"/>
  <c r="L15" i="24"/>
  <c r="L15" i="51" s="1"/>
  <c r="K15" i="24"/>
  <c r="K15" i="51" s="1"/>
  <c r="J15" i="24"/>
  <c r="J15" i="51" s="1"/>
  <c r="I15" i="24"/>
  <c r="I15" i="51" s="1"/>
  <c r="H15" i="24"/>
  <c r="H15" i="51" s="1"/>
  <c r="G15" i="24"/>
  <c r="G15" i="51" s="1"/>
  <c r="F15" i="24"/>
  <c r="F15" i="51" s="1"/>
  <c r="E15" i="24"/>
  <c r="E15" i="51" s="1"/>
  <c r="D15" i="24"/>
  <c r="D15" i="51" s="1"/>
  <c r="C15" i="24"/>
  <c r="C15" i="51" s="1"/>
  <c r="P14" i="24"/>
  <c r="O14" i="24"/>
  <c r="O14" i="51" s="1"/>
  <c r="N14" i="24"/>
  <c r="N14" i="51" s="1"/>
  <c r="M14" i="24"/>
  <c r="M14" i="51" s="1"/>
  <c r="L14" i="24"/>
  <c r="L14" i="51" s="1"/>
  <c r="K14" i="24"/>
  <c r="K14" i="51" s="1"/>
  <c r="J14" i="24"/>
  <c r="J14" i="51" s="1"/>
  <c r="I14" i="24"/>
  <c r="I14" i="51" s="1"/>
  <c r="H14" i="24"/>
  <c r="H14" i="51" s="1"/>
  <c r="G14" i="24"/>
  <c r="G14" i="51" s="1"/>
  <c r="F14" i="24"/>
  <c r="F14" i="51" s="1"/>
  <c r="E14" i="24"/>
  <c r="E14" i="51" s="1"/>
  <c r="D14" i="24"/>
  <c r="D14" i="51" s="1"/>
  <c r="C14" i="24"/>
  <c r="C14" i="51" s="1"/>
  <c r="B19" i="24"/>
  <c r="B19" i="51" s="1"/>
  <c r="B18" i="24"/>
  <c r="B18" i="51" s="1"/>
  <c r="B17" i="24"/>
  <c r="B17" i="51" s="1"/>
  <c r="B16" i="24"/>
  <c r="B16" i="51" s="1"/>
  <c r="B15" i="24"/>
  <c r="B15" i="51" s="1"/>
  <c r="B14" i="24"/>
  <c r="B14" i="51" s="1"/>
  <c r="P17" i="51" l="1"/>
  <c r="P15" i="51"/>
  <c r="P19" i="51"/>
  <c r="P14" i="51"/>
  <c r="P18" i="51"/>
  <c r="P16" i="51"/>
  <c r="P12" i="24"/>
  <c r="O12" i="24"/>
  <c r="O12" i="51" s="1"/>
  <c r="N12" i="24"/>
  <c r="N12" i="51" s="1"/>
  <c r="M12" i="24"/>
  <c r="M12" i="51" s="1"/>
  <c r="L12" i="24"/>
  <c r="L12" i="51" s="1"/>
  <c r="K12" i="24"/>
  <c r="K12" i="51" s="1"/>
  <c r="J12" i="24"/>
  <c r="J12" i="51" s="1"/>
  <c r="I12" i="24"/>
  <c r="I12" i="51" s="1"/>
  <c r="H12" i="24"/>
  <c r="H12" i="51" s="1"/>
  <c r="G12" i="24"/>
  <c r="G12" i="51" s="1"/>
  <c r="F12" i="24"/>
  <c r="F12" i="51" s="1"/>
  <c r="E12" i="24"/>
  <c r="E12" i="51" s="1"/>
  <c r="D12" i="24"/>
  <c r="D12" i="51" s="1"/>
  <c r="C12" i="24"/>
  <c r="C12" i="51" s="1"/>
  <c r="P11" i="24"/>
  <c r="O11" i="24"/>
  <c r="O11" i="51" s="1"/>
  <c r="N11" i="24"/>
  <c r="N11" i="51" s="1"/>
  <c r="M11" i="24"/>
  <c r="M11" i="51" s="1"/>
  <c r="L11" i="24"/>
  <c r="L11" i="51" s="1"/>
  <c r="K11" i="24"/>
  <c r="K11" i="51" s="1"/>
  <c r="J11" i="24"/>
  <c r="J11" i="51" s="1"/>
  <c r="I11" i="24"/>
  <c r="I11" i="51" s="1"/>
  <c r="H11" i="24"/>
  <c r="H11" i="51" s="1"/>
  <c r="G11" i="24"/>
  <c r="G11" i="51" s="1"/>
  <c r="F11" i="24"/>
  <c r="F11" i="51" s="1"/>
  <c r="E11" i="24"/>
  <c r="E11" i="51" s="1"/>
  <c r="D11" i="24"/>
  <c r="D11" i="51" s="1"/>
  <c r="C11" i="24"/>
  <c r="C11" i="51" s="1"/>
  <c r="P10" i="24"/>
  <c r="O10" i="24"/>
  <c r="O10" i="51" s="1"/>
  <c r="N10" i="24"/>
  <c r="N10" i="51" s="1"/>
  <c r="M10" i="24"/>
  <c r="M10" i="51" s="1"/>
  <c r="L10" i="24"/>
  <c r="L10" i="51" s="1"/>
  <c r="K10" i="24"/>
  <c r="K10" i="51" s="1"/>
  <c r="J10" i="24"/>
  <c r="J10" i="51" s="1"/>
  <c r="I10" i="24"/>
  <c r="I10" i="51" s="1"/>
  <c r="H10" i="24"/>
  <c r="H10" i="51" s="1"/>
  <c r="G10" i="24"/>
  <c r="G10" i="51" s="1"/>
  <c r="F10" i="24"/>
  <c r="F10" i="51" s="1"/>
  <c r="E10" i="24"/>
  <c r="E10" i="51" s="1"/>
  <c r="D10" i="24"/>
  <c r="D10" i="51" s="1"/>
  <c r="C10" i="24"/>
  <c r="C10" i="51" s="1"/>
  <c r="P9" i="24"/>
  <c r="O9" i="24"/>
  <c r="O9" i="51" s="1"/>
  <c r="N9" i="24"/>
  <c r="N9" i="51" s="1"/>
  <c r="M9" i="24"/>
  <c r="M9" i="51" s="1"/>
  <c r="L9" i="24"/>
  <c r="L9" i="51" s="1"/>
  <c r="K9" i="24"/>
  <c r="K9" i="51" s="1"/>
  <c r="J9" i="24"/>
  <c r="J9" i="51" s="1"/>
  <c r="I9" i="24"/>
  <c r="I9" i="51" s="1"/>
  <c r="H9" i="24"/>
  <c r="H9" i="51" s="1"/>
  <c r="G9" i="24"/>
  <c r="G9" i="51" s="1"/>
  <c r="F9" i="24"/>
  <c r="F9" i="51" s="1"/>
  <c r="E9" i="24"/>
  <c r="E9" i="51" s="1"/>
  <c r="D9" i="24"/>
  <c r="D9" i="51" s="1"/>
  <c r="C9" i="24"/>
  <c r="C9" i="51" s="1"/>
  <c r="P8" i="24"/>
  <c r="O8" i="24"/>
  <c r="O8" i="51" s="1"/>
  <c r="N8" i="24"/>
  <c r="N8" i="51" s="1"/>
  <c r="M8" i="24"/>
  <c r="M8" i="51" s="1"/>
  <c r="L8" i="24"/>
  <c r="L8" i="51" s="1"/>
  <c r="K8" i="24"/>
  <c r="K8" i="51" s="1"/>
  <c r="J8" i="24"/>
  <c r="J8" i="51" s="1"/>
  <c r="I8" i="24"/>
  <c r="I8" i="51" s="1"/>
  <c r="H8" i="24"/>
  <c r="H8" i="51" s="1"/>
  <c r="G8" i="24"/>
  <c r="G8" i="51" s="1"/>
  <c r="F8" i="24"/>
  <c r="F8" i="51" s="1"/>
  <c r="E8" i="24"/>
  <c r="E8" i="51" s="1"/>
  <c r="D8" i="24"/>
  <c r="D8" i="51" s="1"/>
  <c r="C8" i="24"/>
  <c r="C8" i="51" s="1"/>
  <c r="P7" i="24"/>
  <c r="O7" i="24"/>
  <c r="O7" i="51" s="1"/>
  <c r="N7" i="24"/>
  <c r="N7" i="51" s="1"/>
  <c r="M7" i="24"/>
  <c r="M7" i="51" s="1"/>
  <c r="L7" i="24"/>
  <c r="L7" i="51" s="1"/>
  <c r="K7" i="24"/>
  <c r="K7" i="51" s="1"/>
  <c r="J7" i="24"/>
  <c r="J7" i="51" s="1"/>
  <c r="I7" i="24"/>
  <c r="I7" i="51" s="1"/>
  <c r="H7" i="24"/>
  <c r="H7" i="51" s="1"/>
  <c r="G7" i="24"/>
  <c r="G7" i="51" s="1"/>
  <c r="F7" i="24"/>
  <c r="F7" i="51" s="1"/>
  <c r="E7" i="24"/>
  <c r="E7" i="51" s="1"/>
  <c r="D7" i="24"/>
  <c r="D7" i="51" s="1"/>
  <c r="C7" i="24"/>
  <c r="C7" i="51" s="1"/>
  <c r="B12" i="24"/>
  <c r="B12" i="51" s="1"/>
  <c r="B11" i="24"/>
  <c r="B11" i="51" s="1"/>
  <c r="B10" i="24"/>
  <c r="B10" i="51" s="1"/>
  <c r="B9" i="24"/>
  <c r="B9" i="51" s="1"/>
  <c r="B8" i="24"/>
  <c r="B8" i="51" s="1"/>
  <c r="B7" i="24"/>
  <c r="B7" i="51" s="1"/>
  <c r="P40" i="38"/>
  <c r="O40" i="38"/>
  <c r="O40" i="50" s="1"/>
  <c r="N40" i="38"/>
  <c r="N40" i="50" s="1"/>
  <c r="M40" i="38"/>
  <c r="M40" i="50" s="1"/>
  <c r="L40" i="38"/>
  <c r="L40" i="50" s="1"/>
  <c r="K40" i="38"/>
  <c r="K40" i="50" s="1"/>
  <c r="J40" i="38"/>
  <c r="J40" i="50" s="1"/>
  <c r="I40" i="38"/>
  <c r="I40" i="50" s="1"/>
  <c r="H40" i="38"/>
  <c r="H40" i="50" s="1"/>
  <c r="G40" i="38"/>
  <c r="G40" i="50" s="1"/>
  <c r="F40" i="38"/>
  <c r="F40" i="50" s="1"/>
  <c r="E40" i="38"/>
  <c r="E40" i="50" s="1"/>
  <c r="D40" i="38"/>
  <c r="D40" i="50" s="1"/>
  <c r="C40" i="38"/>
  <c r="C40" i="50" s="1"/>
  <c r="P39" i="38"/>
  <c r="O39" i="38"/>
  <c r="O39" i="50" s="1"/>
  <c r="N39" i="38"/>
  <c r="N39" i="50" s="1"/>
  <c r="M39" i="38"/>
  <c r="M39" i="50" s="1"/>
  <c r="L39" i="38"/>
  <c r="L39" i="50" s="1"/>
  <c r="K39" i="38"/>
  <c r="K39" i="50" s="1"/>
  <c r="J39" i="38"/>
  <c r="J39" i="50" s="1"/>
  <c r="I39" i="38"/>
  <c r="I39" i="50" s="1"/>
  <c r="H39" i="38"/>
  <c r="H39" i="50" s="1"/>
  <c r="G39" i="38"/>
  <c r="G39" i="50" s="1"/>
  <c r="F39" i="38"/>
  <c r="F39" i="50" s="1"/>
  <c r="E39" i="38"/>
  <c r="E39" i="50" s="1"/>
  <c r="D39" i="38"/>
  <c r="D39" i="50" s="1"/>
  <c r="C39" i="38"/>
  <c r="C39" i="50" s="1"/>
  <c r="P38" i="38"/>
  <c r="O38" i="38"/>
  <c r="O38" i="50" s="1"/>
  <c r="N38" i="38"/>
  <c r="N38" i="50" s="1"/>
  <c r="M38" i="38"/>
  <c r="M38" i="50" s="1"/>
  <c r="L38" i="38"/>
  <c r="L38" i="50" s="1"/>
  <c r="K38" i="38"/>
  <c r="K38" i="50" s="1"/>
  <c r="J38" i="38"/>
  <c r="J38" i="50" s="1"/>
  <c r="I38" i="38"/>
  <c r="I38" i="50" s="1"/>
  <c r="H38" i="38"/>
  <c r="H38" i="50" s="1"/>
  <c r="G38" i="38"/>
  <c r="G38" i="50" s="1"/>
  <c r="F38" i="38"/>
  <c r="F38" i="50" s="1"/>
  <c r="E38" i="38"/>
  <c r="E38" i="50" s="1"/>
  <c r="D38" i="38"/>
  <c r="D38" i="50" s="1"/>
  <c r="C38" i="38"/>
  <c r="C38" i="50" s="1"/>
  <c r="P37" i="38"/>
  <c r="O37" i="38"/>
  <c r="O37" i="50" s="1"/>
  <c r="N37" i="38"/>
  <c r="N37" i="50" s="1"/>
  <c r="M37" i="38"/>
  <c r="M37" i="50" s="1"/>
  <c r="L37" i="38"/>
  <c r="L37" i="50" s="1"/>
  <c r="K37" i="38"/>
  <c r="K37" i="50" s="1"/>
  <c r="J37" i="38"/>
  <c r="J37" i="50" s="1"/>
  <c r="I37" i="38"/>
  <c r="I37" i="50" s="1"/>
  <c r="H37" i="38"/>
  <c r="H37" i="50" s="1"/>
  <c r="G37" i="38"/>
  <c r="G37" i="50" s="1"/>
  <c r="F37" i="38"/>
  <c r="F37" i="50" s="1"/>
  <c r="E37" i="38"/>
  <c r="E37" i="50" s="1"/>
  <c r="D37" i="38"/>
  <c r="D37" i="50" s="1"/>
  <c r="C37" i="38"/>
  <c r="C37" i="50" s="1"/>
  <c r="P36" i="38"/>
  <c r="O36" i="38"/>
  <c r="O36" i="50" s="1"/>
  <c r="N36" i="38"/>
  <c r="N36" i="50" s="1"/>
  <c r="M36" i="38"/>
  <c r="M36" i="50" s="1"/>
  <c r="L36" i="38"/>
  <c r="L36" i="50" s="1"/>
  <c r="K36" i="38"/>
  <c r="K36" i="50" s="1"/>
  <c r="J36" i="38"/>
  <c r="J36" i="50" s="1"/>
  <c r="I36" i="38"/>
  <c r="I36" i="50" s="1"/>
  <c r="H36" i="38"/>
  <c r="H36" i="50" s="1"/>
  <c r="G36" i="38"/>
  <c r="G36" i="50" s="1"/>
  <c r="F36" i="38"/>
  <c r="F36" i="50" s="1"/>
  <c r="E36" i="38"/>
  <c r="E36" i="50" s="1"/>
  <c r="D36" i="38"/>
  <c r="D36" i="50" s="1"/>
  <c r="C36" i="38"/>
  <c r="C36" i="50" s="1"/>
  <c r="P35" i="38"/>
  <c r="O35" i="38"/>
  <c r="O35" i="50" s="1"/>
  <c r="N35" i="38"/>
  <c r="N35" i="50" s="1"/>
  <c r="M35" i="38"/>
  <c r="M35" i="50" s="1"/>
  <c r="L35" i="38"/>
  <c r="L35" i="50" s="1"/>
  <c r="K35" i="38"/>
  <c r="K35" i="50" s="1"/>
  <c r="J35" i="38"/>
  <c r="J35" i="50" s="1"/>
  <c r="I35" i="38"/>
  <c r="I35" i="50" s="1"/>
  <c r="H35" i="38"/>
  <c r="H35" i="50" s="1"/>
  <c r="G35" i="38"/>
  <c r="G35" i="50" s="1"/>
  <c r="F35" i="38"/>
  <c r="F35" i="50" s="1"/>
  <c r="E35" i="38"/>
  <c r="E35" i="50" s="1"/>
  <c r="D35" i="38"/>
  <c r="D35" i="50" s="1"/>
  <c r="C35" i="38"/>
  <c r="C35" i="50" s="1"/>
  <c r="B40" i="38"/>
  <c r="B40" i="50" s="1"/>
  <c r="B39" i="38"/>
  <c r="B39" i="50" s="1"/>
  <c r="B38" i="38"/>
  <c r="B38" i="50" s="1"/>
  <c r="P33" i="38"/>
  <c r="O33" i="38"/>
  <c r="O33" i="50" s="1"/>
  <c r="N33" i="38"/>
  <c r="N33" i="50" s="1"/>
  <c r="M33" i="38"/>
  <c r="M33" i="50" s="1"/>
  <c r="L33" i="38"/>
  <c r="L33" i="50" s="1"/>
  <c r="K33" i="38"/>
  <c r="K33" i="50" s="1"/>
  <c r="J33" i="38"/>
  <c r="J33" i="50" s="1"/>
  <c r="I33" i="38"/>
  <c r="I33" i="50" s="1"/>
  <c r="H33" i="38"/>
  <c r="H33" i="50" s="1"/>
  <c r="G33" i="38"/>
  <c r="G33" i="50" s="1"/>
  <c r="F33" i="38"/>
  <c r="F33" i="50" s="1"/>
  <c r="E33" i="38"/>
  <c r="E33" i="50" s="1"/>
  <c r="D33" i="38"/>
  <c r="D33" i="50" s="1"/>
  <c r="C33" i="38"/>
  <c r="C33" i="50" s="1"/>
  <c r="P32" i="38"/>
  <c r="O32" i="38"/>
  <c r="O32" i="50" s="1"/>
  <c r="N32" i="38"/>
  <c r="N32" i="50" s="1"/>
  <c r="M32" i="38"/>
  <c r="M32" i="50" s="1"/>
  <c r="L32" i="38"/>
  <c r="L32" i="50" s="1"/>
  <c r="K32" i="38"/>
  <c r="K32" i="50" s="1"/>
  <c r="J32" i="38"/>
  <c r="J32" i="50" s="1"/>
  <c r="I32" i="38"/>
  <c r="I32" i="50" s="1"/>
  <c r="H32" i="38"/>
  <c r="H32" i="50" s="1"/>
  <c r="G32" i="38"/>
  <c r="G32" i="50" s="1"/>
  <c r="F32" i="38"/>
  <c r="F32" i="50" s="1"/>
  <c r="E32" i="38"/>
  <c r="E32" i="50" s="1"/>
  <c r="D32" i="38"/>
  <c r="D32" i="50" s="1"/>
  <c r="C32" i="38"/>
  <c r="C32" i="50" s="1"/>
  <c r="P31" i="38"/>
  <c r="O31" i="38"/>
  <c r="O31" i="50" s="1"/>
  <c r="N31" i="38"/>
  <c r="N31" i="50" s="1"/>
  <c r="M31" i="38"/>
  <c r="M31" i="50" s="1"/>
  <c r="L31" i="38"/>
  <c r="L31" i="50" s="1"/>
  <c r="K31" i="38"/>
  <c r="K31" i="50" s="1"/>
  <c r="J31" i="38"/>
  <c r="J31" i="50" s="1"/>
  <c r="I31" i="38"/>
  <c r="I31" i="50" s="1"/>
  <c r="H31" i="38"/>
  <c r="H31" i="50" s="1"/>
  <c r="G31" i="38"/>
  <c r="G31" i="50" s="1"/>
  <c r="F31" i="38"/>
  <c r="F31" i="50" s="1"/>
  <c r="E31" i="38"/>
  <c r="E31" i="50" s="1"/>
  <c r="D31" i="38"/>
  <c r="D31" i="50" s="1"/>
  <c r="C31" i="38"/>
  <c r="C31" i="50" s="1"/>
  <c r="P30" i="38"/>
  <c r="O30" i="38"/>
  <c r="O30" i="50" s="1"/>
  <c r="N30" i="38"/>
  <c r="N30" i="50" s="1"/>
  <c r="M30" i="38"/>
  <c r="M30" i="50" s="1"/>
  <c r="L30" i="38"/>
  <c r="L30" i="50" s="1"/>
  <c r="K30" i="38"/>
  <c r="K30" i="50" s="1"/>
  <c r="J30" i="38"/>
  <c r="J30" i="50" s="1"/>
  <c r="I30" i="38"/>
  <c r="I30" i="50" s="1"/>
  <c r="H30" i="38"/>
  <c r="H30" i="50" s="1"/>
  <c r="G30" i="38"/>
  <c r="G30" i="50" s="1"/>
  <c r="F30" i="38"/>
  <c r="F30" i="50" s="1"/>
  <c r="E30" i="38"/>
  <c r="E30" i="50" s="1"/>
  <c r="D30" i="38"/>
  <c r="D30" i="50" s="1"/>
  <c r="C30" i="38"/>
  <c r="C30" i="50" s="1"/>
  <c r="P29" i="38"/>
  <c r="O29" i="38"/>
  <c r="O29" i="50" s="1"/>
  <c r="N29" i="38"/>
  <c r="N29" i="50" s="1"/>
  <c r="M29" i="38"/>
  <c r="M29" i="50" s="1"/>
  <c r="L29" i="38"/>
  <c r="L29" i="50" s="1"/>
  <c r="K29" i="38"/>
  <c r="K29" i="50" s="1"/>
  <c r="J29" i="38"/>
  <c r="J29" i="50" s="1"/>
  <c r="I29" i="38"/>
  <c r="I29" i="50" s="1"/>
  <c r="H29" i="38"/>
  <c r="H29" i="50" s="1"/>
  <c r="G29" i="38"/>
  <c r="G29" i="50" s="1"/>
  <c r="F29" i="38"/>
  <c r="F29" i="50" s="1"/>
  <c r="E29" i="38"/>
  <c r="E29" i="50" s="1"/>
  <c r="D29" i="38"/>
  <c r="D29" i="50" s="1"/>
  <c r="C29" i="38"/>
  <c r="C29" i="50" s="1"/>
  <c r="P28" i="38"/>
  <c r="O28" i="38"/>
  <c r="O28" i="50" s="1"/>
  <c r="N28" i="38"/>
  <c r="N28" i="50" s="1"/>
  <c r="M28" i="38"/>
  <c r="M28" i="50" s="1"/>
  <c r="L28" i="38"/>
  <c r="L28" i="50" s="1"/>
  <c r="K28" i="38"/>
  <c r="K28" i="50" s="1"/>
  <c r="J28" i="38"/>
  <c r="J28" i="50" s="1"/>
  <c r="I28" i="38"/>
  <c r="I28" i="50" s="1"/>
  <c r="H28" i="38"/>
  <c r="H28" i="50" s="1"/>
  <c r="G28" i="38"/>
  <c r="G28" i="50" s="1"/>
  <c r="F28" i="38"/>
  <c r="F28" i="50" s="1"/>
  <c r="E28" i="38"/>
  <c r="E28" i="50" s="1"/>
  <c r="D28" i="38"/>
  <c r="D28" i="50" s="1"/>
  <c r="C28" i="38"/>
  <c r="C28" i="50" s="1"/>
  <c r="B37" i="38"/>
  <c r="B37" i="50" s="1"/>
  <c r="B36" i="38"/>
  <c r="B36" i="50" s="1"/>
  <c r="B35" i="38"/>
  <c r="B35" i="50" s="1"/>
  <c r="B33" i="38"/>
  <c r="B33" i="50" s="1"/>
  <c r="B32" i="38"/>
  <c r="B32" i="50" s="1"/>
  <c r="B31" i="38"/>
  <c r="B31" i="50" s="1"/>
  <c r="B30" i="38"/>
  <c r="B30" i="50" s="1"/>
  <c r="B29" i="38"/>
  <c r="B29" i="50" s="1"/>
  <c r="B28" i="38"/>
  <c r="B28" i="50" s="1"/>
  <c r="P11" i="51" l="1"/>
  <c r="P7" i="51"/>
  <c r="P37" i="50"/>
  <c r="P8" i="51"/>
  <c r="P30" i="50"/>
  <c r="P10" i="51"/>
  <c r="P9" i="51"/>
  <c r="P38" i="50"/>
  <c r="P12" i="51"/>
  <c r="P35" i="50"/>
  <c r="P39" i="50"/>
  <c r="P36" i="50"/>
  <c r="P40" i="50"/>
  <c r="P31" i="50"/>
  <c r="P28" i="50"/>
  <c r="P32" i="50"/>
  <c r="P29" i="50"/>
  <c r="P33" i="50"/>
  <c r="P26" i="38"/>
  <c r="O26" i="38"/>
  <c r="O26" i="50" s="1"/>
  <c r="N26" i="38"/>
  <c r="N26" i="50" s="1"/>
  <c r="M26" i="38"/>
  <c r="M26" i="50" s="1"/>
  <c r="L26" i="38"/>
  <c r="L26" i="50" s="1"/>
  <c r="K26" i="38"/>
  <c r="K26" i="50" s="1"/>
  <c r="J26" i="38"/>
  <c r="J26" i="50" s="1"/>
  <c r="I26" i="38"/>
  <c r="I26" i="50" s="1"/>
  <c r="H26" i="38"/>
  <c r="H26" i="50" s="1"/>
  <c r="G26" i="38"/>
  <c r="G26" i="50" s="1"/>
  <c r="F26" i="38"/>
  <c r="F26" i="50" s="1"/>
  <c r="E26" i="38"/>
  <c r="E26" i="50" s="1"/>
  <c r="D26" i="38"/>
  <c r="D26" i="50" s="1"/>
  <c r="C26" i="38"/>
  <c r="C26" i="50" s="1"/>
  <c r="P25" i="38"/>
  <c r="O25" i="38"/>
  <c r="O25" i="50" s="1"/>
  <c r="N25" i="38"/>
  <c r="N25" i="50" s="1"/>
  <c r="M25" i="38"/>
  <c r="M25" i="50" s="1"/>
  <c r="L25" i="38"/>
  <c r="L25" i="50" s="1"/>
  <c r="K25" i="38"/>
  <c r="K25" i="50" s="1"/>
  <c r="J25" i="38"/>
  <c r="J25" i="50" s="1"/>
  <c r="I25" i="38"/>
  <c r="I25" i="50" s="1"/>
  <c r="H25" i="38"/>
  <c r="H25" i="50" s="1"/>
  <c r="G25" i="38"/>
  <c r="G25" i="50" s="1"/>
  <c r="F25" i="38"/>
  <c r="F25" i="50" s="1"/>
  <c r="E25" i="38"/>
  <c r="E25" i="50" s="1"/>
  <c r="D25" i="38"/>
  <c r="D25" i="50" s="1"/>
  <c r="C25" i="38"/>
  <c r="C25" i="50" s="1"/>
  <c r="P24" i="38"/>
  <c r="O24" i="38"/>
  <c r="O24" i="50" s="1"/>
  <c r="N24" i="38"/>
  <c r="N24" i="50" s="1"/>
  <c r="M24" i="38"/>
  <c r="M24" i="50" s="1"/>
  <c r="L24" i="38"/>
  <c r="L24" i="50" s="1"/>
  <c r="K24" i="38"/>
  <c r="K24" i="50" s="1"/>
  <c r="J24" i="38"/>
  <c r="J24" i="50" s="1"/>
  <c r="I24" i="38"/>
  <c r="I24" i="50" s="1"/>
  <c r="H24" i="38"/>
  <c r="H24" i="50" s="1"/>
  <c r="G24" i="38"/>
  <c r="G24" i="50" s="1"/>
  <c r="F24" i="38"/>
  <c r="F24" i="50" s="1"/>
  <c r="E24" i="38"/>
  <c r="E24" i="50" s="1"/>
  <c r="D24" i="38"/>
  <c r="D24" i="50" s="1"/>
  <c r="C24" i="38"/>
  <c r="C24" i="50" s="1"/>
  <c r="P23" i="38"/>
  <c r="O23" i="38"/>
  <c r="O23" i="50" s="1"/>
  <c r="N23" i="38"/>
  <c r="N23" i="50" s="1"/>
  <c r="M23" i="38"/>
  <c r="M23" i="50" s="1"/>
  <c r="L23" i="38"/>
  <c r="L23" i="50" s="1"/>
  <c r="K23" i="38"/>
  <c r="K23" i="50" s="1"/>
  <c r="J23" i="38"/>
  <c r="J23" i="50" s="1"/>
  <c r="I23" i="38"/>
  <c r="I23" i="50" s="1"/>
  <c r="H23" i="38"/>
  <c r="H23" i="50" s="1"/>
  <c r="G23" i="38"/>
  <c r="G23" i="50" s="1"/>
  <c r="F23" i="38"/>
  <c r="F23" i="50" s="1"/>
  <c r="E23" i="38"/>
  <c r="E23" i="50" s="1"/>
  <c r="D23" i="38"/>
  <c r="D23" i="50" s="1"/>
  <c r="C23" i="38"/>
  <c r="C23" i="50" s="1"/>
  <c r="B26" i="38"/>
  <c r="B26" i="50" s="1"/>
  <c r="B25" i="38"/>
  <c r="B25" i="50" s="1"/>
  <c r="B24" i="38"/>
  <c r="B24" i="50" s="1"/>
  <c r="B23" i="38"/>
  <c r="B23" i="50" s="1"/>
  <c r="P22" i="38"/>
  <c r="O22" i="38"/>
  <c r="O22" i="50" s="1"/>
  <c r="N22" i="38"/>
  <c r="N22" i="50" s="1"/>
  <c r="M22" i="38"/>
  <c r="M22" i="50" s="1"/>
  <c r="L22" i="38"/>
  <c r="L22" i="50" s="1"/>
  <c r="K22" i="38"/>
  <c r="K22" i="50" s="1"/>
  <c r="J22" i="38"/>
  <c r="J22" i="50" s="1"/>
  <c r="I22" i="38"/>
  <c r="I22" i="50" s="1"/>
  <c r="H22" i="38"/>
  <c r="H22" i="50" s="1"/>
  <c r="G22" i="38"/>
  <c r="G22" i="50" s="1"/>
  <c r="F22" i="38"/>
  <c r="F22" i="50" s="1"/>
  <c r="E22" i="38"/>
  <c r="E22" i="50" s="1"/>
  <c r="D22" i="38"/>
  <c r="D22" i="50" s="1"/>
  <c r="C22" i="38"/>
  <c r="C22" i="50" s="1"/>
  <c r="P21" i="38"/>
  <c r="O21" i="38"/>
  <c r="O21" i="50" s="1"/>
  <c r="N21" i="38"/>
  <c r="N21" i="50" s="1"/>
  <c r="M21" i="38"/>
  <c r="M21" i="50" s="1"/>
  <c r="L21" i="38"/>
  <c r="L21" i="50" s="1"/>
  <c r="K21" i="38"/>
  <c r="K21" i="50" s="1"/>
  <c r="J21" i="38"/>
  <c r="J21" i="50" s="1"/>
  <c r="I21" i="38"/>
  <c r="I21" i="50" s="1"/>
  <c r="H21" i="38"/>
  <c r="H21" i="50" s="1"/>
  <c r="G21" i="38"/>
  <c r="G21" i="50" s="1"/>
  <c r="F21" i="38"/>
  <c r="F21" i="50" s="1"/>
  <c r="E21" i="38"/>
  <c r="E21" i="50" s="1"/>
  <c r="D21" i="38"/>
  <c r="D21" i="50" s="1"/>
  <c r="C21" i="38"/>
  <c r="C21" i="50" s="1"/>
  <c r="B22" i="38"/>
  <c r="B22" i="50" s="1"/>
  <c r="B21" i="38"/>
  <c r="B21" i="50" s="1"/>
  <c r="P19" i="38"/>
  <c r="O19" i="38"/>
  <c r="O19" i="50" s="1"/>
  <c r="N19" i="38"/>
  <c r="N19" i="50" s="1"/>
  <c r="M19" i="38"/>
  <c r="M19" i="50" s="1"/>
  <c r="L19" i="38"/>
  <c r="L19" i="50" s="1"/>
  <c r="K19" i="38"/>
  <c r="K19" i="50" s="1"/>
  <c r="J19" i="38"/>
  <c r="J19" i="50" s="1"/>
  <c r="I19" i="38"/>
  <c r="I19" i="50" s="1"/>
  <c r="H19" i="38"/>
  <c r="H19" i="50" s="1"/>
  <c r="G19" i="38"/>
  <c r="G19" i="50" s="1"/>
  <c r="F19" i="38"/>
  <c r="F19" i="50" s="1"/>
  <c r="E19" i="38"/>
  <c r="E19" i="50" s="1"/>
  <c r="D19" i="38"/>
  <c r="D19" i="50" s="1"/>
  <c r="C19" i="38"/>
  <c r="C19" i="50" s="1"/>
  <c r="P18" i="38"/>
  <c r="O18" i="38"/>
  <c r="O18" i="50" s="1"/>
  <c r="N18" i="38"/>
  <c r="N18" i="50" s="1"/>
  <c r="M18" i="38"/>
  <c r="M18" i="50" s="1"/>
  <c r="L18" i="38"/>
  <c r="L18" i="50" s="1"/>
  <c r="K18" i="38"/>
  <c r="K18" i="50" s="1"/>
  <c r="J18" i="38"/>
  <c r="J18" i="50" s="1"/>
  <c r="I18" i="38"/>
  <c r="I18" i="50" s="1"/>
  <c r="H18" i="38"/>
  <c r="H18" i="50" s="1"/>
  <c r="G18" i="38"/>
  <c r="G18" i="50" s="1"/>
  <c r="F18" i="38"/>
  <c r="F18" i="50" s="1"/>
  <c r="E18" i="38"/>
  <c r="E18" i="50" s="1"/>
  <c r="D18" i="38"/>
  <c r="D18" i="50" s="1"/>
  <c r="C18" i="38"/>
  <c r="C18" i="50" s="1"/>
  <c r="P17" i="38"/>
  <c r="O17" i="38"/>
  <c r="O17" i="50" s="1"/>
  <c r="N17" i="38"/>
  <c r="N17" i="50" s="1"/>
  <c r="M17" i="38"/>
  <c r="M17" i="50" s="1"/>
  <c r="L17" i="38"/>
  <c r="L17" i="50" s="1"/>
  <c r="K17" i="38"/>
  <c r="K17" i="50" s="1"/>
  <c r="J17" i="38"/>
  <c r="J17" i="50" s="1"/>
  <c r="I17" i="38"/>
  <c r="I17" i="50" s="1"/>
  <c r="H17" i="38"/>
  <c r="H17" i="50" s="1"/>
  <c r="G17" i="38"/>
  <c r="G17" i="50" s="1"/>
  <c r="F17" i="38"/>
  <c r="F17" i="50" s="1"/>
  <c r="E17" i="38"/>
  <c r="E17" i="50" s="1"/>
  <c r="D17" i="38"/>
  <c r="D17" i="50" s="1"/>
  <c r="C17" i="38"/>
  <c r="C17" i="50" s="1"/>
  <c r="P16" i="38"/>
  <c r="O16" i="38"/>
  <c r="O16" i="50" s="1"/>
  <c r="N16" i="38"/>
  <c r="N16" i="50" s="1"/>
  <c r="M16" i="38"/>
  <c r="M16" i="50" s="1"/>
  <c r="L16" i="38"/>
  <c r="L16" i="50" s="1"/>
  <c r="K16" i="38"/>
  <c r="K16" i="50" s="1"/>
  <c r="J16" i="38"/>
  <c r="J16" i="50" s="1"/>
  <c r="I16" i="38"/>
  <c r="I16" i="50" s="1"/>
  <c r="H16" i="38"/>
  <c r="H16" i="50" s="1"/>
  <c r="G16" i="38"/>
  <c r="G16" i="50" s="1"/>
  <c r="F16" i="38"/>
  <c r="F16" i="50" s="1"/>
  <c r="E16" i="38"/>
  <c r="E16" i="50" s="1"/>
  <c r="D16" i="38"/>
  <c r="D16" i="50" s="1"/>
  <c r="C16" i="38"/>
  <c r="C16" i="50" s="1"/>
  <c r="P15" i="38"/>
  <c r="O15" i="38"/>
  <c r="O15" i="50" s="1"/>
  <c r="N15" i="38"/>
  <c r="N15" i="50" s="1"/>
  <c r="M15" i="38"/>
  <c r="M15" i="50" s="1"/>
  <c r="L15" i="38"/>
  <c r="L15" i="50" s="1"/>
  <c r="K15" i="38"/>
  <c r="K15" i="50" s="1"/>
  <c r="J15" i="38"/>
  <c r="J15" i="50" s="1"/>
  <c r="I15" i="38"/>
  <c r="I15" i="50" s="1"/>
  <c r="H15" i="38"/>
  <c r="H15" i="50" s="1"/>
  <c r="G15" i="38"/>
  <c r="G15" i="50" s="1"/>
  <c r="F15" i="38"/>
  <c r="F15" i="50" s="1"/>
  <c r="E15" i="38"/>
  <c r="E15" i="50" s="1"/>
  <c r="D15" i="38"/>
  <c r="D15" i="50" s="1"/>
  <c r="C15" i="38"/>
  <c r="C15" i="50" s="1"/>
  <c r="P14" i="38"/>
  <c r="O14" i="38"/>
  <c r="O14" i="50" s="1"/>
  <c r="N14" i="38"/>
  <c r="N14" i="50" s="1"/>
  <c r="M14" i="38"/>
  <c r="M14" i="50" s="1"/>
  <c r="L14" i="38"/>
  <c r="L14" i="50" s="1"/>
  <c r="K14" i="38"/>
  <c r="K14" i="50" s="1"/>
  <c r="J14" i="38"/>
  <c r="J14" i="50" s="1"/>
  <c r="I14" i="38"/>
  <c r="I14" i="50" s="1"/>
  <c r="H14" i="38"/>
  <c r="H14" i="50" s="1"/>
  <c r="G14" i="38"/>
  <c r="G14" i="50" s="1"/>
  <c r="F14" i="38"/>
  <c r="F14" i="50" s="1"/>
  <c r="E14" i="38"/>
  <c r="E14" i="50" s="1"/>
  <c r="D14" i="38"/>
  <c r="D14" i="50" s="1"/>
  <c r="C14" i="38"/>
  <c r="C14" i="50" s="1"/>
  <c r="B19" i="38"/>
  <c r="B19" i="50" s="1"/>
  <c r="B18" i="38"/>
  <c r="B18" i="50" s="1"/>
  <c r="B17" i="38"/>
  <c r="B17" i="50" s="1"/>
  <c r="B16" i="38"/>
  <c r="B16" i="50" s="1"/>
  <c r="B15" i="38"/>
  <c r="B15" i="50" s="1"/>
  <c r="B14" i="38"/>
  <c r="B14" i="50" s="1"/>
  <c r="P12" i="38"/>
  <c r="O12" i="38"/>
  <c r="O12" i="50" s="1"/>
  <c r="N12" i="38"/>
  <c r="N12" i="50" s="1"/>
  <c r="M12" i="38"/>
  <c r="M12" i="50" s="1"/>
  <c r="L12" i="38"/>
  <c r="L12" i="50" s="1"/>
  <c r="K12" i="38"/>
  <c r="K12" i="50" s="1"/>
  <c r="J12" i="38"/>
  <c r="J12" i="50" s="1"/>
  <c r="I12" i="38"/>
  <c r="I12" i="50" s="1"/>
  <c r="H12" i="38"/>
  <c r="H12" i="50" s="1"/>
  <c r="G12" i="38"/>
  <c r="G12" i="50" s="1"/>
  <c r="F12" i="38"/>
  <c r="F12" i="50" s="1"/>
  <c r="E12" i="38"/>
  <c r="E12" i="50" s="1"/>
  <c r="D12" i="38"/>
  <c r="D12" i="50" s="1"/>
  <c r="C12" i="38"/>
  <c r="C12" i="50" s="1"/>
  <c r="P11" i="38"/>
  <c r="O11" i="38"/>
  <c r="O11" i="50" s="1"/>
  <c r="N11" i="38"/>
  <c r="N11" i="50" s="1"/>
  <c r="M11" i="38"/>
  <c r="M11" i="50" s="1"/>
  <c r="L11" i="38"/>
  <c r="L11" i="50" s="1"/>
  <c r="K11" i="38"/>
  <c r="K11" i="50" s="1"/>
  <c r="J11" i="38"/>
  <c r="J11" i="50" s="1"/>
  <c r="I11" i="38"/>
  <c r="I11" i="50" s="1"/>
  <c r="H11" i="38"/>
  <c r="H11" i="50" s="1"/>
  <c r="G11" i="38"/>
  <c r="G11" i="50" s="1"/>
  <c r="F11" i="38"/>
  <c r="F11" i="50" s="1"/>
  <c r="E11" i="38"/>
  <c r="E11" i="50" s="1"/>
  <c r="D11" i="38"/>
  <c r="D11" i="50" s="1"/>
  <c r="C11" i="38"/>
  <c r="C11" i="50" s="1"/>
  <c r="P10" i="38"/>
  <c r="O10" i="38"/>
  <c r="O10" i="50" s="1"/>
  <c r="N10" i="38"/>
  <c r="N10" i="50" s="1"/>
  <c r="M10" i="38"/>
  <c r="M10" i="50" s="1"/>
  <c r="L10" i="38"/>
  <c r="L10" i="50" s="1"/>
  <c r="K10" i="38"/>
  <c r="K10" i="50" s="1"/>
  <c r="J10" i="38"/>
  <c r="J10" i="50" s="1"/>
  <c r="I10" i="38"/>
  <c r="I10" i="50" s="1"/>
  <c r="H10" i="38"/>
  <c r="H10" i="50" s="1"/>
  <c r="G10" i="38"/>
  <c r="G10" i="50" s="1"/>
  <c r="F10" i="38"/>
  <c r="F10" i="50" s="1"/>
  <c r="E10" i="38"/>
  <c r="E10" i="50" s="1"/>
  <c r="D10" i="38"/>
  <c r="D10" i="50" s="1"/>
  <c r="C10" i="38"/>
  <c r="C10" i="50" s="1"/>
  <c r="P9" i="38"/>
  <c r="O9" i="38"/>
  <c r="O9" i="50" s="1"/>
  <c r="N9" i="38"/>
  <c r="N9" i="50" s="1"/>
  <c r="M9" i="38"/>
  <c r="M9" i="50" s="1"/>
  <c r="L9" i="38"/>
  <c r="L9" i="50" s="1"/>
  <c r="K9" i="38"/>
  <c r="K9" i="50" s="1"/>
  <c r="J9" i="38"/>
  <c r="J9" i="50" s="1"/>
  <c r="I9" i="38"/>
  <c r="I9" i="50" s="1"/>
  <c r="H9" i="38"/>
  <c r="H9" i="50" s="1"/>
  <c r="G9" i="38"/>
  <c r="G9" i="50" s="1"/>
  <c r="F9" i="38"/>
  <c r="F9" i="50" s="1"/>
  <c r="E9" i="38"/>
  <c r="E9" i="50" s="1"/>
  <c r="D9" i="38"/>
  <c r="D9" i="50" s="1"/>
  <c r="C9" i="38"/>
  <c r="C9" i="50" s="1"/>
  <c r="P8" i="38"/>
  <c r="O8" i="38"/>
  <c r="O8" i="50" s="1"/>
  <c r="N8" i="38"/>
  <c r="N8" i="50" s="1"/>
  <c r="M8" i="38"/>
  <c r="M8" i="50" s="1"/>
  <c r="L8" i="38"/>
  <c r="L8" i="50" s="1"/>
  <c r="K8" i="38"/>
  <c r="K8" i="50" s="1"/>
  <c r="J8" i="38"/>
  <c r="J8" i="50" s="1"/>
  <c r="I8" i="38"/>
  <c r="I8" i="50" s="1"/>
  <c r="H8" i="38"/>
  <c r="H8" i="50" s="1"/>
  <c r="G8" i="38"/>
  <c r="G8" i="50" s="1"/>
  <c r="F8" i="38"/>
  <c r="F8" i="50" s="1"/>
  <c r="E8" i="38"/>
  <c r="E8" i="50" s="1"/>
  <c r="D8" i="38"/>
  <c r="D8" i="50" s="1"/>
  <c r="C8" i="38"/>
  <c r="C8" i="50" s="1"/>
  <c r="P7" i="38"/>
  <c r="O7" i="38"/>
  <c r="O7" i="50" s="1"/>
  <c r="N7" i="38"/>
  <c r="N7" i="50" s="1"/>
  <c r="M7" i="38"/>
  <c r="M7" i="50" s="1"/>
  <c r="L7" i="38"/>
  <c r="L7" i="50" s="1"/>
  <c r="K7" i="38"/>
  <c r="K7" i="50" s="1"/>
  <c r="J7" i="38"/>
  <c r="J7" i="50" s="1"/>
  <c r="I7" i="38"/>
  <c r="I7" i="50" s="1"/>
  <c r="H7" i="38"/>
  <c r="H7" i="50" s="1"/>
  <c r="G7" i="38"/>
  <c r="G7" i="50" s="1"/>
  <c r="F7" i="38"/>
  <c r="F7" i="50" s="1"/>
  <c r="E7" i="38"/>
  <c r="E7" i="50" s="1"/>
  <c r="D7" i="38"/>
  <c r="D7" i="50" s="1"/>
  <c r="C7" i="38"/>
  <c r="C7" i="50" s="1"/>
  <c r="B12" i="38"/>
  <c r="B12" i="50" s="1"/>
  <c r="B11" i="38"/>
  <c r="B11" i="50" s="1"/>
  <c r="B10" i="38"/>
  <c r="B10" i="50" s="1"/>
  <c r="B9" i="38"/>
  <c r="B9" i="50" s="1"/>
  <c r="B8" i="38"/>
  <c r="B8" i="50" s="1"/>
  <c r="B7" i="38"/>
  <c r="B7" i="50" s="1"/>
  <c r="P10" i="50" l="1"/>
  <c r="P21" i="50"/>
  <c r="P25" i="50"/>
  <c r="P7" i="50"/>
  <c r="P8" i="50"/>
  <c r="P17" i="50"/>
  <c r="P9" i="50"/>
  <c r="P14" i="50"/>
  <c r="P18" i="50"/>
  <c r="P15" i="50"/>
  <c r="P19" i="50"/>
  <c r="P11" i="50"/>
  <c r="P12" i="50"/>
  <c r="P16" i="50"/>
  <c r="P24" i="50"/>
  <c r="P22" i="50"/>
  <c r="P26" i="50"/>
  <c r="P23" i="50"/>
  <c r="P40" i="22"/>
  <c r="O40" i="22"/>
  <c r="O40" i="49" s="1"/>
  <c r="N40" i="22"/>
  <c r="N40" i="49" s="1"/>
  <c r="M40" i="22"/>
  <c r="M40" i="49" s="1"/>
  <c r="L40" i="22"/>
  <c r="L40" i="49" s="1"/>
  <c r="K40" i="22"/>
  <c r="K40" i="49" s="1"/>
  <c r="J40" i="22"/>
  <c r="J40" i="49" s="1"/>
  <c r="I40" i="22"/>
  <c r="I40" i="49" s="1"/>
  <c r="H40" i="22"/>
  <c r="H40" i="49" s="1"/>
  <c r="G40" i="22"/>
  <c r="G40" i="49" s="1"/>
  <c r="F40" i="22"/>
  <c r="F40" i="49" s="1"/>
  <c r="E40" i="22"/>
  <c r="E40" i="49" s="1"/>
  <c r="D40" i="22"/>
  <c r="D40" i="49" s="1"/>
  <c r="C40" i="22"/>
  <c r="C40" i="49" s="1"/>
  <c r="P39" i="22"/>
  <c r="O39" i="22"/>
  <c r="O39" i="49" s="1"/>
  <c r="N39" i="22"/>
  <c r="N39" i="49" s="1"/>
  <c r="M39" i="22"/>
  <c r="M39" i="49" s="1"/>
  <c r="L39" i="22"/>
  <c r="L39" i="49" s="1"/>
  <c r="K39" i="22"/>
  <c r="K39" i="49" s="1"/>
  <c r="J39" i="22"/>
  <c r="J39" i="49" s="1"/>
  <c r="I39" i="22"/>
  <c r="I39" i="49" s="1"/>
  <c r="H39" i="22"/>
  <c r="H39" i="49" s="1"/>
  <c r="G39" i="22"/>
  <c r="G39" i="49" s="1"/>
  <c r="F39" i="22"/>
  <c r="F39" i="49" s="1"/>
  <c r="E39" i="22"/>
  <c r="E39" i="49" s="1"/>
  <c r="D39" i="22"/>
  <c r="D39" i="49" s="1"/>
  <c r="C39" i="22"/>
  <c r="C39" i="49" s="1"/>
  <c r="P38" i="22"/>
  <c r="O38" i="22"/>
  <c r="O38" i="49" s="1"/>
  <c r="N38" i="22"/>
  <c r="N38" i="49" s="1"/>
  <c r="M38" i="22"/>
  <c r="M38" i="49" s="1"/>
  <c r="L38" i="22"/>
  <c r="L38" i="49" s="1"/>
  <c r="K38" i="22"/>
  <c r="K38" i="49" s="1"/>
  <c r="J38" i="22"/>
  <c r="J38" i="49" s="1"/>
  <c r="I38" i="22"/>
  <c r="I38" i="49" s="1"/>
  <c r="H38" i="22"/>
  <c r="H38" i="49" s="1"/>
  <c r="G38" i="22"/>
  <c r="G38" i="49" s="1"/>
  <c r="F38" i="22"/>
  <c r="F38" i="49" s="1"/>
  <c r="E38" i="22"/>
  <c r="E38" i="49" s="1"/>
  <c r="D38" i="22"/>
  <c r="D38" i="49" s="1"/>
  <c r="C38" i="22"/>
  <c r="C38" i="49" s="1"/>
  <c r="P37" i="22"/>
  <c r="O37" i="22"/>
  <c r="O37" i="49" s="1"/>
  <c r="N37" i="22"/>
  <c r="N37" i="49" s="1"/>
  <c r="M37" i="22"/>
  <c r="M37" i="49" s="1"/>
  <c r="L37" i="22"/>
  <c r="L37" i="49" s="1"/>
  <c r="K37" i="22"/>
  <c r="K37" i="49" s="1"/>
  <c r="J37" i="22"/>
  <c r="J37" i="49" s="1"/>
  <c r="I37" i="22"/>
  <c r="I37" i="49" s="1"/>
  <c r="H37" i="22"/>
  <c r="H37" i="49" s="1"/>
  <c r="G37" i="22"/>
  <c r="G37" i="49" s="1"/>
  <c r="F37" i="22"/>
  <c r="F37" i="49" s="1"/>
  <c r="E37" i="22"/>
  <c r="E37" i="49" s="1"/>
  <c r="D37" i="22"/>
  <c r="D37" i="49" s="1"/>
  <c r="C37" i="22"/>
  <c r="C37" i="49" s="1"/>
  <c r="P36" i="22"/>
  <c r="O36" i="22"/>
  <c r="O36" i="49" s="1"/>
  <c r="N36" i="22"/>
  <c r="N36" i="49" s="1"/>
  <c r="M36" i="22"/>
  <c r="M36" i="49" s="1"/>
  <c r="L36" i="22"/>
  <c r="L36" i="49" s="1"/>
  <c r="K36" i="22"/>
  <c r="K36" i="49" s="1"/>
  <c r="J36" i="22"/>
  <c r="J36" i="49" s="1"/>
  <c r="I36" i="22"/>
  <c r="I36" i="49" s="1"/>
  <c r="H36" i="22"/>
  <c r="H36" i="49" s="1"/>
  <c r="G36" i="22"/>
  <c r="G36" i="49" s="1"/>
  <c r="F36" i="22"/>
  <c r="F36" i="49" s="1"/>
  <c r="E36" i="22"/>
  <c r="E36" i="49" s="1"/>
  <c r="D36" i="22"/>
  <c r="D36" i="49" s="1"/>
  <c r="C36" i="22"/>
  <c r="C36" i="49" s="1"/>
  <c r="P35" i="22"/>
  <c r="O35" i="22"/>
  <c r="O35" i="49" s="1"/>
  <c r="N35" i="22"/>
  <c r="N35" i="49" s="1"/>
  <c r="M35" i="22"/>
  <c r="M35" i="49" s="1"/>
  <c r="L35" i="22"/>
  <c r="L35" i="49" s="1"/>
  <c r="K35" i="22"/>
  <c r="K35" i="49" s="1"/>
  <c r="J35" i="22"/>
  <c r="J35" i="49" s="1"/>
  <c r="I35" i="22"/>
  <c r="I35" i="49" s="1"/>
  <c r="H35" i="22"/>
  <c r="H35" i="49" s="1"/>
  <c r="G35" i="22"/>
  <c r="G35" i="49" s="1"/>
  <c r="F35" i="22"/>
  <c r="F35" i="49" s="1"/>
  <c r="E35" i="22"/>
  <c r="E35" i="49" s="1"/>
  <c r="D35" i="22"/>
  <c r="D35" i="49" s="1"/>
  <c r="C35" i="22"/>
  <c r="C35" i="49" s="1"/>
  <c r="B40" i="22"/>
  <c r="B40" i="49" s="1"/>
  <c r="B39" i="22"/>
  <c r="B39" i="49" s="1"/>
  <c r="B38" i="22"/>
  <c r="B38" i="49" s="1"/>
  <c r="B37" i="22"/>
  <c r="B37" i="49" s="1"/>
  <c r="B36" i="22"/>
  <c r="B36" i="49" s="1"/>
  <c r="B35" i="22"/>
  <c r="B35" i="49" s="1"/>
  <c r="P33" i="22"/>
  <c r="O33" i="22"/>
  <c r="O33" i="49" s="1"/>
  <c r="N33" i="22"/>
  <c r="N33" i="49" s="1"/>
  <c r="M33" i="22"/>
  <c r="M33" i="49" s="1"/>
  <c r="L33" i="22"/>
  <c r="L33" i="49" s="1"/>
  <c r="K33" i="22"/>
  <c r="K33" i="49" s="1"/>
  <c r="J33" i="22"/>
  <c r="J33" i="49" s="1"/>
  <c r="I33" i="22"/>
  <c r="I33" i="49" s="1"/>
  <c r="H33" i="22"/>
  <c r="H33" i="49" s="1"/>
  <c r="G33" i="22"/>
  <c r="G33" i="49" s="1"/>
  <c r="F33" i="22"/>
  <c r="F33" i="49" s="1"/>
  <c r="E33" i="22"/>
  <c r="E33" i="49" s="1"/>
  <c r="D33" i="22"/>
  <c r="D33" i="49" s="1"/>
  <c r="C33" i="22"/>
  <c r="C33" i="49" s="1"/>
  <c r="P32" i="22"/>
  <c r="O32" i="22"/>
  <c r="O32" i="49" s="1"/>
  <c r="N32" i="22"/>
  <c r="N32" i="49" s="1"/>
  <c r="M32" i="22"/>
  <c r="M32" i="49" s="1"/>
  <c r="L32" i="22"/>
  <c r="L32" i="49" s="1"/>
  <c r="K32" i="22"/>
  <c r="K32" i="49" s="1"/>
  <c r="J32" i="22"/>
  <c r="J32" i="49" s="1"/>
  <c r="I32" i="22"/>
  <c r="I32" i="49" s="1"/>
  <c r="H32" i="22"/>
  <c r="H32" i="49" s="1"/>
  <c r="G32" i="22"/>
  <c r="G32" i="49" s="1"/>
  <c r="F32" i="22"/>
  <c r="F32" i="49" s="1"/>
  <c r="E32" i="22"/>
  <c r="E32" i="49" s="1"/>
  <c r="D32" i="22"/>
  <c r="D32" i="49" s="1"/>
  <c r="C32" i="22"/>
  <c r="C32" i="49" s="1"/>
  <c r="P31" i="22"/>
  <c r="O31" i="22"/>
  <c r="O31" i="49" s="1"/>
  <c r="N31" i="22"/>
  <c r="N31" i="49" s="1"/>
  <c r="M31" i="22"/>
  <c r="M31" i="49" s="1"/>
  <c r="L31" i="22"/>
  <c r="L31" i="49" s="1"/>
  <c r="K31" i="22"/>
  <c r="K31" i="49" s="1"/>
  <c r="J31" i="22"/>
  <c r="J31" i="49" s="1"/>
  <c r="I31" i="22"/>
  <c r="I31" i="49" s="1"/>
  <c r="H31" i="22"/>
  <c r="H31" i="49" s="1"/>
  <c r="G31" i="22"/>
  <c r="G31" i="49" s="1"/>
  <c r="F31" i="22"/>
  <c r="F31" i="49" s="1"/>
  <c r="E31" i="22"/>
  <c r="E31" i="49" s="1"/>
  <c r="D31" i="22"/>
  <c r="D31" i="49" s="1"/>
  <c r="C31" i="22"/>
  <c r="C31" i="49" s="1"/>
  <c r="P30" i="22"/>
  <c r="O30" i="22"/>
  <c r="O30" i="49" s="1"/>
  <c r="N30" i="22"/>
  <c r="N30" i="49" s="1"/>
  <c r="M30" i="22"/>
  <c r="M30" i="49" s="1"/>
  <c r="L30" i="22"/>
  <c r="L30" i="49" s="1"/>
  <c r="K30" i="22"/>
  <c r="K30" i="49" s="1"/>
  <c r="J30" i="22"/>
  <c r="J30" i="49" s="1"/>
  <c r="I30" i="22"/>
  <c r="I30" i="49" s="1"/>
  <c r="H30" i="22"/>
  <c r="H30" i="49" s="1"/>
  <c r="G30" i="22"/>
  <c r="G30" i="49" s="1"/>
  <c r="F30" i="22"/>
  <c r="F30" i="49" s="1"/>
  <c r="E30" i="22"/>
  <c r="E30" i="49" s="1"/>
  <c r="D30" i="22"/>
  <c r="D30" i="49" s="1"/>
  <c r="C30" i="22"/>
  <c r="C30" i="49" s="1"/>
  <c r="P29" i="22"/>
  <c r="O29" i="22"/>
  <c r="O29" i="49" s="1"/>
  <c r="N29" i="22"/>
  <c r="N29" i="49" s="1"/>
  <c r="M29" i="22"/>
  <c r="M29" i="49" s="1"/>
  <c r="L29" i="22"/>
  <c r="L29" i="49" s="1"/>
  <c r="K29" i="22"/>
  <c r="K29" i="49" s="1"/>
  <c r="J29" i="22"/>
  <c r="J29" i="49" s="1"/>
  <c r="I29" i="22"/>
  <c r="I29" i="49" s="1"/>
  <c r="H29" i="22"/>
  <c r="H29" i="49" s="1"/>
  <c r="G29" i="22"/>
  <c r="G29" i="49" s="1"/>
  <c r="F29" i="22"/>
  <c r="F29" i="49" s="1"/>
  <c r="E29" i="22"/>
  <c r="E29" i="49" s="1"/>
  <c r="D29" i="22"/>
  <c r="D29" i="49" s="1"/>
  <c r="C29" i="22"/>
  <c r="C29" i="49" s="1"/>
  <c r="P28" i="22"/>
  <c r="O28" i="22"/>
  <c r="O28" i="49" s="1"/>
  <c r="N28" i="22"/>
  <c r="N28" i="49" s="1"/>
  <c r="M28" i="22"/>
  <c r="M28" i="49" s="1"/>
  <c r="L28" i="22"/>
  <c r="L28" i="49" s="1"/>
  <c r="K28" i="22"/>
  <c r="K28" i="49" s="1"/>
  <c r="J28" i="22"/>
  <c r="J28" i="49" s="1"/>
  <c r="I28" i="22"/>
  <c r="I28" i="49" s="1"/>
  <c r="H28" i="22"/>
  <c r="H28" i="49" s="1"/>
  <c r="G28" i="22"/>
  <c r="G28" i="49" s="1"/>
  <c r="F28" i="22"/>
  <c r="F28" i="49" s="1"/>
  <c r="E28" i="22"/>
  <c r="E28" i="49" s="1"/>
  <c r="D28" i="22"/>
  <c r="D28" i="49" s="1"/>
  <c r="C28" i="22"/>
  <c r="C28" i="49" s="1"/>
  <c r="B33" i="22"/>
  <c r="B33" i="49" s="1"/>
  <c r="B32" i="22"/>
  <c r="B32" i="49" s="1"/>
  <c r="B31" i="22"/>
  <c r="B31" i="49" s="1"/>
  <c r="B30" i="22"/>
  <c r="B30" i="49" s="1"/>
  <c r="B29" i="22"/>
  <c r="B29" i="49" s="1"/>
  <c r="B28" i="22"/>
  <c r="B28" i="49" s="1"/>
  <c r="P30" i="49" l="1"/>
  <c r="P28" i="49"/>
  <c r="P32" i="49"/>
  <c r="P31" i="49"/>
  <c r="P29" i="49"/>
  <c r="P33" i="49"/>
  <c r="P37" i="49"/>
  <c r="P35" i="49"/>
  <c r="P38" i="49"/>
  <c r="P39" i="49"/>
  <c r="P36" i="49"/>
  <c r="P40" i="49"/>
  <c r="P26" i="22"/>
  <c r="O26" i="22"/>
  <c r="O26" i="49" s="1"/>
  <c r="N26" i="22"/>
  <c r="N26" i="49" s="1"/>
  <c r="M26" i="22"/>
  <c r="M26" i="49" s="1"/>
  <c r="L26" i="22"/>
  <c r="L26" i="49" s="1"/>
  <c r="K26" i="22"/>
  <c r="K26" i="49" s="1"/>
  <c r="J26" i="22"/>
  <c r="J26" i="49" s="1"/>
  <c r="I26" i="22"/>
  <c r="I26" i="49" s="1"/>
  <c r="H26" i="22"/>
  <c r="H26" i="49" s="1"/>
  <c r="G26" i="22"/>
  <c r="G26" i="49" s="1"/>
  <c r="F26" i="22"/>
  <c r="F26" i="49" s="1"/>
  <c r="E26" i="22"/>
  <c r="E26" i="49" s="1"/>
  <c r="D26" i="22"/>
  <c r="D26" i="49" s="1"/>
  <c r="C26" i="22"/>
  <c r="C26" i="49" s="1"/>
  <c r="P25" i="22"/>
  <c r="O25" i="22"/>
  <c r="O25" i="49" s="1"/>
  <c r="N25" i="22"/>
  <c r="N25" i="49" s="1"/>
  <c r="M25" i="22"/>
  <c r="M25" i="49" s="1"/>
  <c r="L25" i="22"/>
  <c r="L25" i="49" s="1"/>
  <c r="K25" i="22"/>
  <c r="K25" i="49" s="1"/>
  <c r="J25" i="22"/>
  <c r="J25" i="49" s="1"/>
  <c r="I25" i="22"/>
  <c r="I25" i="49" s="1"/>
  <c r="H25" i="22"/>
  <c r="H25" i="49" s="1"/>
  <c r="G25" i="22"/>
  <c r="G25" i="49" s="1"/>
  <c r="F25" i="22"/>
  <c r="F25" i="49" s="1"/>
  <c r="E25" i="22"/>
  <c r="E25" i="49" s="1"/>
  <c r="D25" i="22"/>
  <c r="D25" i="49" s="1"/>
  <c r="C25" i="22"/>
  <c r="C25" i="49" s="1"/>
  <c r="P24" i="22"/>
  <c r="O24" i="22"/>
  <c r="O24" i="49" s="1"/>
  <c r="N24" i="22"/>
  <c r="N24" i="49" s="1"/>
  <c r="M24" i="22"/>
  <c r="M24" i="49" s="1"/>
  <c r="L24" i="22"/>
  <c r="L24" i="49" s="1"/>
  <c r="K24" i="22"/>
  <c r="K24" i="49" s="1"/>
  <c r="J24" i="22"/>
  <c r="J24" i="49" s="1"/>
  <c r="I24" i="22"/>
  <c r="I24" i="49" s="1"/>
  <c r="H24" i="22"/>
  <c r="H24" i="49" s="1"/>
  <c r="G24" i="22"/>
  <c r="G24" i="49" s="1"/>
  <c r="F24" i="22"/>
  <c r="F24" i="49" s="1"/>
  <c r="E24" i="22"/>
  <c r="E24" i="49" s="1"/>
  <c r="D24" i="22"/>
  <c r="D24" i="49" s="1"/>
  <c r="C24" i="22"/>
  <c r="C24" i="49" s="1"/>
  <c r="P23" i="22"/>
  <c r="O23" i="22"/>
  <c r="O23" i="49" s="1"/>
  <c r="N23" i="22"/>
  <c r="N23" i="49" s="1"/>
  <c r="M23" i="22"/>
  <c r="M23" i="49" s="1"/>
  <c r="L23" i="22"/>
  <c r="L23" i="49" s="1"/>
  <c r="K23" i="22"/>
  <c r="K23" i="49" s="1"/>
  <c r="J23" i="22"/>
  <c r="J23" i="49" s="1"/>
  <c r="I23" i="22"/>
  <c r="I23" i="49" s="1"/>
  <c r="H23" i="22"/>
  <c r="H23" i="49" s="1"/>
  <c r="G23" i="22"/>
  <c r="G23" i="49" s="1"/>
  <c r="F23" i="22"/>
  <c r="F23" i="49" s="1"/>
  <c r="E23" i="22"/>
  <c r="E23" i="49" s="1"/>
  <c r="D23" i="22"/>
  <c r="D23" i="49" s="1"/>
  <c r="C23" i="22"/>
  <c r="C23" i="49" s="1"/>
  <c r="P22" i="22"/>
  <c r="O22" i="22"/>
  <c r="O22" i="49" s="1"/>
  <c r="N22" i="22"/>
  <c r="N22" i="49" s="1"/>
  <c r="M22" i="22"/>
  <c r="M22" i="49" s="1"/>
  <c r="L22" i="22"/>
  <c r="L22" i="49" s="1"/>
  <c r="K22" i="22"/>
  <c r="K22" i="49" s="1"/>
  <c r="J22" i="22"/>
  <c r="J22" i="49" s="1"/>
  <c r="I22" i="22"/>
  <c r="I22" i="49" s="1"/>
  <c r="H22" i="22"/>
  <c r="H22" i="49" s="1"/>
  <c r="G22" i="22"/>
  <c r="G22" i="49" s="1"/>
  <c r="F22" i="22"/>
  <c r="F22" i="49" s="1"/>
  <c r="E22" i="22"/>
  <c r="E22" i="49" s="1"/>
  <c r="D22" i="22"/>
  <c r="D22" i="49" s="1"/>
  <c r="C22" i="22"/>
  <c r="C22" i="49" s="1"/>
  <c r="P21" i="22"/>
  <c r="O21" i="22"/>
  <c r="O21" i="49" s="1"/>
  <c r="N21" i="22"/>
  <c r="N21" i="49" s="1"/>
  <c r="M21" i="22"/>
  <c r="M21" i="49" s="1"/>
  <c r="L21" i="22"/>
  <c r="L21" i="49" s="1"/>
  <c r="K21" i="22"/>
  <c r="K21" i="49" s="1"/>
  <c r="J21" i="22"/>
  <c r="J21" i="49" s="1"/>
  <c r="I21" i="22"/>
  <c r="I21" i="49" s="1"/>
  <c r="H21" i="22"/>
  <c r="H21" i="49" s="1"/>
  <c r="G21" i="22"/>
  <c r="G21" i="49" s="1"/>
  <c r="F21" i="22"/>
  <c r="F21" i="49" s="1"/>
  <c r="E21" i="22"/>
  <c r="E21" i="49" s="1"/>
  <c r="D21" i="22"/>
  <c r="D21" i="49" s="1"/>
  <c r="C21" i="22"/>
  <c r="C21" i="49" s="1"/>
  <c r="B26" i="22"/>
  <c r="B26" i="49" s="1"/>
  <c r="B25" i="22"/>
  <c r="B25" i="49" s="1"/>
  <c r="B24" i="22"/>
  <c r="B24" i="49" s="1"/>
  <c r="B23" i="22"/>
  <c r="B23" i="49" s="1"/>
  <c r="B22" i="22"/>
  <c r="B22" i="49" s="1"/>
  <c r="B21" i="22"/>
  <c r="B21" i="49" s="1"/>
  <c r="P19" i="22"/>
  <c r="O19" i="22"/>
  <c r="O19" i="49" s="1"/>
  <c r="N19" i="22"/>
  <c r="N19" i="49" s="1"/>
  <c r="M19" i="22"/>
  <c r="M19" i="49" s="1"/>
  <c r="L19" i="22"/>
  <c r="L19" i="49" s="1"/>
  <c r="K19" i="22"/>
  <c r="K19" i="49" s="1"/>
  <c r="J19" i="22"/>
  <c r="J19" i="49" s="1"/>
  <c r="I19" i="22"/>
  <c r="I19" i="49" s="1"/>
  <c r="H19" i="22"/>
  <c r="H19" i="49" s="1"/>
  <c r="G19" i="22"/>
  <c r="G19" i="49" s="1"/>
  <c r="F19" i="22"/>
  <c r="F19" i="49" s="1"/>
  <c r="E19" i="22"/>
  <c r="E19" i="49" s="1"/>
  <c r="D19" i="22"/>
  <c r="D19" i="49" s="1"/>
  <c r="C19" i="22"/>
  <c r="C19" i="49" s="1"/>
  <c r="P18" i="22"/>
  <c r="O18" i="22"/>
  <c r="O18" i="49" s="1"/>
  <c r="N18" i="22"/>
  <c r="N18" i="49" s="1"/>
  <c r="M18" i="22"/>
  <c r="M18" i="49" s="1"/>
  <c r="L18" i="22"/>
  <c r="L18" i="49" s="1"/>
  <c r="K18" i="22"/>
  <c r="K18" i="49" s="1"/>
  <c r="J18" i="22"/>
  <c r="J18" i="49" s="1"/>
  <c r="I18" i="22"/>
  <c r="I18" i="49" s="1"/>
  <c r="H18" i="22"/>
  <c r="H18" i="49" s="1"/>
  <c r="G18" i="22"/>
  <c r="G18" i="49" s="1"/>
  <c r="F18" i="22"/>
  <c r="F18" i="49" s="1"/>
  <c r="E18" i="22"/>
  <c r="E18" i="49" s="1"/>
  <c r="D18" i="22"/>
  <c r="D18" i="49" s="1"/>
  <c r="C18" i="22"/>
  <c r="C18" i="49" s="1"/>
  <c r="P17" i="22"/>
  <c r="O17" i="22"/>
  <c r="O17" i="49" s="1"/>
  <c r="N17" i="22"/>
  <c r="N17" i="49" s="1"/>
  <c r="M17" i="22"/>
  <c r="M17" i="49" s="1"/>
  <c r="L17" i="22"/>
  <c r="L17" i="49" s="1"/>
  <c r="K17" i="22"/>
  <c r="K17" i="49" s="1"/>
  <c r="J17" i="22"/>
  <c r="J17" i="49" s="1"/>
  <c r="I17" i="22"/>
  <c r="I17" i="49" s="1"/>
  <c r="H17" i="22"/>
  <c r="H17" i="49" s="1"/>
  <c r="G17" i="22"/>
  <c r="G17" i="49" s="1"/>
  <c r="F17" i="22"/>
  <c r="F17" i="49" s="1"/>
  <c r="E17" i="22"/>
  <c r="E17" i="49" s="1"/>
  <c r="D17" i="22"/>
  <c r="D17" i="49" s="1"/>
  <c r="C17" i="22"/>
  <c r="C17" i="49" s="1"/>
  <c r="P16" i="22"/>
  <c r="O16" i="22"/>
  <c r="O16" i="49" s="1"/>
  <c r="N16" i="22"/>
  <c r="N16" i="49" s="1"/>
  <c r="M16" i="22"/>
  <c r="M16" i="49" s="1"/>
  <c r="L16" i="22"/>
  <c r="L16" i="49" s="1"/>
  <c r="K16" i="22"/>
  <c r="K16" i="49" s="1"/>
  <c r="J16" i="22"/>
  <c r="J16" i="49" s="1"/>
  <c r="I16" i="22"/>
  <c r="I16" i="49" s="1"/>
  <c r="H16" i="22"/>
  <c r="H16" i="49" s="1"/>
  <c r="G16" i="22"/>
  <c r="G16" i="49" s="1"/>
  <c r="F16" i="22"/>
  <c r="F16" i="49" s="1"/>
  <c r="E16" i="22"/>
  <c r="E16" i="49" s="1"/>
  <c r="D16" i="22"/>
  <c r="D16" i="49" s="1"/>
  <c r="C16" i="22"/>
  <c r="C16" i="49" s="1"/>
  <c r="P15" i="22"/>
  <c r="O15" i="22"/>
  <c r="O15" i="49" s="1"/>
  <c r="N15" i="22"/>
  <c r="N15" i="49" s="1"/>
  <c r="M15" i="22"/>
  <c r="M15" i="49" s="1"/>
  <c r="L15" i="22"/>
  <c r="L15" i="49" s="1"/>
  <c r="K15" i="22"/>
  <c r="K15" i="49" s="1"/>
  <c r="J15" i="22"/>
  <c r="J15" i="49" s="1"/>
  <c r="I15" i="22"/>
  <c r="I15" i="49" s="1"/>
  <c r="H15" i="22"/>
  <c r="H15" i="49" s="1"/>
  <c r="G15" i="22"/>
  <c r="G15" i="49" s="1"/>
  <c r="F15" i="22"/>
  <c r="F15" i="49" s="1"/>
  <c r="E15" i="22"/>
  <c r="E15" i="49" s="1"/>
  <c r="D15" i="22"/>
  <c r="D15" i="49" s="1"/>
  <c r="C15" i="22"/>
  <c r="C15" i="49" s="1"/>
  <c r="P14" i="22"/>
  <c r="O14" i="22"/>
  <c r="O14" i="49" s="1"/>
  <c r="N14" i="22"/>
  <c r="N14" i="49" s="1"/>
  <c r="M14" i="22"/>
  <c r="M14" i="49" s="1"/>
  <c r="L14" i="22"/>
  <c r="L14" i="49" s="1"/>
  <c r="K14" i="22"/>
  <c r="K14" i="49" s="1"/>
  <c r="J14" i="22"/>
  <c r="J14" i="49" s="1"/>
  <c r="I14" i="22"/>
  <c r="I14" i="49" s="1"/>
  <c r="H14" i="22"/>
  <c r="H14" i="49" s="1"/>
  <c r="G14" i="22"/>
  <c r="G14" i="49" s="1"/>
  <c r="F14" i="22"/>
  <c r="F14" i="49" s="1"/>
  <c r="E14" i="22"/>
  <c r="E14" i="49" s="1"/>
  <c r="D14" i="22"/>
  <c r="D14" i="49" s="1"/>
  <c r="C14" i="22"/>
  <c r="C14" i="49" s="1"/>
  <c r="B19" i="22"/>
  <c r="B19" i="49" s="1"/>
  <c r="B18" i="22"/>
  <c r="B18" i="49" s="1"/>
  <c r="B17" i="22"/>
  <c r="B17" i="49" s="1"/>
  <c r="B16" i="22"/>
  <c r="B16" i="49" s="1"/>
  <c r="B15" i="22"/>
  <c r="B15" i="49" s="1"/>
  <c r="B14" i="22"/>
  <c r="B14" i="49" s="1"/>
  <c r="P12" i="22"/>
  <c r="O12" i="22"/>
  <c r="O12" i="49" s="1"/>
  <c r="N12" i="22"/>
  <c r="N12" i="49" s="1"/>
  <c r="M12" i="22"/>
  <c r="M12" i="49" s="1"/>
  <c r="L12" i="22"/>
  <c r="L12" i="49" s="1"/>
  <c r="K12" i="22"/>
  <c r="K12" i="49" s="1"/>
  <c r="J12" i="22"/>
  <c r="J12" i="49" s="1"/>
  <c r="I12" i="22"/>
  <c r="I12" i="49" s="1"/>
  <c r="H12" i="22"/>
  <c r="H12" i="49" s="1"/>
  <c r="G12" i="22"/>
  <c r="G12" i="49" s="1"/>
  <c r="F12" i="22"/>
  <c r="F12" i="49" s="1"/>
  <c r="E12" i="22"/>
  <c r="E12" i="49" s="1"/>
  <c r="D12" i="22"/>
  <c r="D12" i="49" s="1"/>
  <c r="C12" i="22"/>
  <c r="C12" i="49" s="1"/>
  <c r="P11" i="22"/>
  <c r="O11" i="22"/>
  <c r="O11" i="49" s="1"/>
  <c r="N11" i="22"/>
  <c r="N11" i="49" s="1"/>
  <c r="M11" i="22"/>
  <c r="M11" i="49" s="1"/>
  <c r="L11" i="22"/>
  <c r="L11" i="49" s="1"/>
  <c r="K11" i="22"/>
  <c r="K11" i="49" s="1"/>
  <c r="J11" i="22"/>
  <c r="J11" i="49" s="1"/>
  <c r="I11" i="22"/>
  <c r="I11" i="49" s="1"/>
  <c r="H11" i="22"/>
  <c r="H11" i="49" s="1"/>
  <c r="G11" i="22"/>
  <c r="G11" i="49" s="1"/>
  <c r="F11" i="22"/>
  <c r="F11" i="49" s="1"/>
  <c r="E11" i="22"/>
  <c r="E11" i="49" s="1"/>
  <c r="D11" i="22"/>
  <c r="D11" i="49" s="1"/>
  <c r="C11" i="22"/>
  <c r="C11" i="49" s="1"/>
  <c r="P10" i="22"/>
  <c r="O10" i="22"/>
  <c r="O10" i="49" s="1"/>
  <c r="N10" i="22"/>
  <c r="N10" i="49" s="1"/>
  <c r="M10" i="22"/>
  <c r="M10" i="49" s="1"/>
  <c r="L10" i="22"/>
  <c r="L10" i="49" s="1"/>
  <c r="K10" i="22"/>
  <c r="K10" i="49" s="1"/>
  <c r="J10" i="22"/>
  <c r="J10" i="49" s="1"/>
  <c r="I10" i="22"/>
  <c r="I10" i="49" s="1"/>
  <c r="H10" i="22"/>
  <c r="H10" i="49" s="1"/>
  <c r="G10" i="22"/>
  <c r="G10" i="49" s="1"/>
  <c r="F10" i="22"/>
  <c r="F10" i="49" s="1"/>
  <c r="E10" i="22"/>
  <c r="E10" i="49" s="1"/>
  <c r="D10" i="22"/>
  <c r="D10" i="49" s="1"/>
  <c r="C10" i="22"/>
  <c r="C10" i="49" s="1"/>
  <c r="P9" i="22"/>
  <c r="O9" i="22"/>
  <c r="O9" i="49" s="1"/>
  <c r="N9" i="22"/>
  <c r="N9" i="49" s="1"/>
  <c r="M9" i="22"/>
  <c r="M9" i="49" s="1"/>
  <c r="L9" i="22"/>
  <c r="L9" i="49" s="1"/>
  <c r="K9" i="22"/>
  <c r="K9" i="49" s="1"/>
  <c r="J9" i="22"/>
  <c r="J9" i="49" s="1"/>
  <c r="I9" i="22"/>
  <c r="I9" i="49" s="1"/>
  <c r="H9" i="22"/>
  <c r="H9" i="49" s="1"/>
  <c r="G9" i="22"/>
  <c r="G9" i="49" s="1"/>
  <c r="F9" i="22"/>
  <c r="F9" i="49" s="1"/>
  <c r="E9" i="22"/>
  <c r="E9" i="49" s="1"/>
  <c r="D9" i="22"/>
  <c r="D9" i="49" s="1"/>
  <c r="C9" i="22"/>
  <c r="C9" i="49" s="1"/>
  <c r="P8" i="22"/>
  <c r="O8" i="22"/>
  <c r="O8" i="49" s="1"/>
  <c r="N8" i="22"/>
  <c r="N8" i="49" s="1"/>
  <c r="M8" i="22"/>
  <c r="M8" i="49" s="1"/>
  <c r="L8" i="22"/>
  <c r="L8" i="49" s="1"/>
  <c r="K8" i="22"/>
  <c r="K8" i="49" s="1"/>
  <c r="J8" i="22"/>
  <c r="J8" i="49" s="1"/>
  <c r="I8" i="22"/>
  <c r="I8" i="49" s="1"/>
  <c r="H8" i="22"/>
  <c r="H8" i="49" s="1"/>
  <c r="G8" i="22"/>
  <c r="G8" i="49" s="1"/>
  <c r="F8" i="22"/>
  <c r="F8" i="49" s="1"/>
  <c r="E8" i="22"/>
  <c r="E8" i="49" s="1"/>
  <c r="D8" i="22"/>
  <c r="D8" i="49" s="1"/>
  <c r="C8" i="22"/>
  <c r="C8" i="49" s="1"/>
  <c r="P7" i="22"/>
  <c r="O7" i="22"/>
  <c r="O7" i="49" s="1"/>
  <c r="N7" i="22"/>
  <c r="N7" i="49" s="1"/>
  <c r="M7" i="22"/>
  <c r="M7" i="49" s="1"/>
  <c r="L7" i="22"/>
  <c r="L7" i="49" s="1"/>
  <c r="K7" i="22"/>
  <c r="K7" i="49" s="1"/>
  <c r="J7" i="22"/>
  <c r="J7" i="49" s="1"/>
  <c r="I7" i="22"/>
  <c r="I7" i="49" s="1"/>
  <c r="H7" i="22"/>
  <c r="H7" i="49" s="1"/>
  <c r="G7" i="22"/>
  <c r="G7" i="49" s="1"/>
  <c r="F7" i="22"/>
  <c r="F7" i="49" s="1"/>
  <c r="E7" i="22"/>
  <c r="E7" i="49" s="1"/>
  <c r="D7" i="22"/>
  <c r="D7" i="49" s="1"/>
  <c r="C7" i="22"/>
  <c r="C7" i="49" s="1"/>
  <c r="B12" i="22"/>
  <c r="B12" i="49" s="1"/>
  <c r="B11" i="22"/>
  <c r="B11" i="49" s="1"/>
  <c r="B10" i="22"/>
  <c r="B10" i="49" s="1"/>
  <c r="B9" i="22"/>
  <c r="B9" i="49" s="1"/>
  <c r="B8" i="22"/>
  <c r="B8" i="49" s="1"/>
  <c r="B7" i="22"/>
  <c r="B7" i="49" s="1"/>
  <c r="P40" i="23"/>
  <c r="O40" i="23"/>
  <c r="O40" i="48" s="1"/>
  <c r="N40" i="23"/>
  <c r="N40" i="48" s="1"/>
  <c r="M40" i="23"/>
  <c r="M40" i="48" s="1"/>
  <c r="L40" i="23"/>
  <c r="L40" i="48" s="1"/>
  <c r="K40" i="23"/>
  <c r="K40" i="48" s="1"/>
  <c r="J40" i="23"/>
  <c r="J40" i="48" s="1"/>
  <c r="I40" i="23"/>
  <c r="I40" i="48" s="1"/>
  <c r="H40" i="23"/>
  <c r="H40" i="48" s="1"/>
  <c r="G40" i="23"/>
  <c r="G40" i="48" s="1"/>
  <c r="F40" i="23"/>
  <c r="F40" i="48" s="1"/>
  <c r="E40" i="23"/>
  <c r="E40" i="48" s="1"/>
  <c r="D40" i="23"/>
  <c r="D40" i="48" s="1"/>
  <c r="C40" i="23"/>
  <c r="C40" i="48" s="1"/>
  <c r="P39" i="23"/>
  <c r="O39" i="23"/>
  <c r="O39" i="48" s="1"/>
  <c r="N39" i="23"/>
  <c r="N39" i="48" s="1"/>
  <c r="M39" i="23"/>
  <c r="M39" i="48" s="1"/>
  <c r="L39" i="23"/>
  <c r="L39" i="48" s="1"/>
  <c r="K39" i="23"/>
  <c r="K39" i="48" s="1"/>
  <c r="J39" i="23"/>
  <c r="J39" i="48" s="1"/>
  <c r="I39" i="23"/>
  <c r="I39" i="48" s="1"/>
  <c r="H39" i="23"/>
  <c r="H39" i="48" s="1"/>
  <c r="G39" i="23"/>
  <c r="G39" i="48" s="1"/>
  <c r="F39" i="23"/>
  <c r="F39" i="48" s="1"/>
  <c r="E39" i="23"/>
  <c r="E39" i="48" s="1"/>
  <c r="D39" i="23"/>
  <c r="D39" i="48" s="1"/>
  <c r="C39" i="23"/>
  <c r="C39" i="48" s="1"/>
  <c r="P38" i="23"/>
  <c r="O38" i="23"/>
  <c r="O38" i="48" s="1"/>
  <c r="N38" i="23"/>
  <c r="N38" i="48" s="1"/>
  <c r="M38" i="23"/>
  <c r="M38" i="48" s="1"/>
  <c r="L38" i="23"/>
  <c r="L38" i="48" s="1"/>
  <c r="K38" i="23"/>
  <c r="K38" i="48" s="1"/>
  <c r="J38" i="23"/>
  <c r="J38" i="48" s="1"/>
  <c r="I38" i="23"/>
  <c r="I38" i="48" s="1"/>
  <c r="H38" i="23"/>
  <c r="H38" i="48" s="1"/>
  <c r="G38" i="23"/>
  <c r="G38" i="48" s="1"/>
  <c r="F38" i="23"/>
  <c r="F38" i="48" s="1"/>
  <c r="E38" i="23"/>
  <c r="E38" i="48" s="1"/>
  <c r="D38" i="23"/>
  <c r="D38" i="48" s="1"/>
  <c r="C38" i="23"/>
  <c r="C38" i="48" s="1"/>
  <c r="P37" i="23"/>
  <c r="O37" i="23"/>
  <c r="O37" i="48" s="1"/>
  <c r="N37" i="23"/>
  <c r="N37" i="48" s="1"/>
  <c r="M37" i="23"/>
  <c r="M37" i="48" s="1"/>
  <c r="L37" i="23"/>
  <c r="L37" i="48" s="1"/>
  <c r="K37" i="23"/>
  <c r="K37" i="48" s="1"/>
  <c r="J37" i="23"/>
  <c r="J37" i="48" s="1"/>
  <c r="I37" i="23"/>
  <c r="I37" i="48" s="1"/>
  <c r="H37" i="23"/>
  <c r="H37" i="48" s="1"/>
  <c r="G37" i="23"/>
  <c r="G37" i="48" s="1"/>
  <c r="F37" i="23"/>
  <c r="F37" i="48" s="1"/>
  <c r="E37" i="23"/>
  <c r="E37" i="48" s="1"/>
  <c r="D37" i="23"/>
  <c r="D37" i="48" s="1"/>
  <c r="C37" i="23"/>
  <c r="C37" i="48" s="1"/>
  <c r="P36" i="23"/>
  <c r="O36" i="23"/>
  <c r="O36" i="48" s="1"/>
  <c r="N36" i="23"/>
  <c r="N36" i="48" s="1"/>
  <c r="M36" i="23"/>
  <c r="M36" i="48" s="1"/>
  <c r="L36" i="23"/>
  <c r="L36" i="48" s="1"/>
  <c r="K36" i="23"/>
  <c r="K36" i="48" s="1"/>
  <c r="J36" i="23"/>
  <c r="J36" i="48" s="1"/>
  <c r="I36" i="23"/>
  <c r="I36" i="48" s="1"/>
  <c r="H36" i="23"/>
  <c r="H36" i="48" s="1"/>
  <c r="G36" i="23"/>
  <c r="G36" i="48" s="1"/>
  <c r="F36" i="23"/>
  <c r="F36" i="48" s="1"/>
  <c r="E36" i="23"/>
  <c r="E36" i="48" s="1"/>
  <c r="D36" i="23"/>
  <c r="D36" i="48" s="1"/>
  <c r="C36" i="23"/>
  <c r="C36" i="48" s="1"/>
  <c r="P35" i="23"/>
  <c r="O35" i="23"/>
  <c r="O35" i="48" s="1"/>
  <c r="N35" i="23"/>
  <c r="N35" i="48" s="1"/>
  <c r="M35" i="23"/>
  <c r="M35" i="48" s="1"/>
  <c r="L35" i="23"/>
  <c r="L35" i="48" s="1"/>
  <c r="K35" i="23"/>
  <c r="K35" i="48" s="1"/>
  <c r="J35" i="23"/>
  <c r="J35" i="48" s="1"/>
  <c r="I35" i="23"/>
  <c r="I35" i="48" s="1"/>
  <c r="H35" i="23"/>
  <c r="H35" i="48" s="1"/>
  <c r="G35" i="23"/>
  <c r="G35" i="48" s="1"/>
  <c r="F35" i="23"/>
  <c r="F35" i="48" s="1"/>
  <c r="E35" i="23"/>
  <c r="E35" i="48" s="1"/>
  <c r="D35" i="23"/>
  <c r="D35" i="48" s="1"/>
  <c r="C35" i="23"/>
  <c r="C35" i="48" s="1"/>
  <c r="B40" i="23"/>
  <c r="B40" i="48" s="1"/>
  <c r="B39" i="23"/>
  <c r="B39" i="48" s="1"/>
  <c r="B38" i="23"/>
  <c r="B38" i="48" s="1"/>
  <c r="B37" i="23"/>
  <c r="B37" i="48" s="1"/>
  <c r="B36" i="23"/>
  <c r="B36" i="48" s="1"/>
  <c r="B35" i="23"/>
  <c r="B35" i="48" s="1"/>
  <c r="P33" i="23"/>
  <c r="O33" i="23"/>
  <c r="O33" i="48" s="1"/>
  <c r="N33" i="23"/>
  <c r="N33" i="48" s="1"/>
  <c r="M33" i="23"/>
  <c r="M33" i="48" s="1"/>
  <c r="L33" i="23"/>
  <c r="L33" i="48" s="1"/>
  <c r="K33" i="23"/>
  <c r="K33" i="48" s="1"/>
  <c r="J33" i="23"/>
  <c r="J33" i="48" s="1"/>
  <c r="I33" i="23"/>
  <c r="I33" i="48" s="1"/>
  <c r="H33" i="23"/>
  <c r="H33" i="48" s="1"/>
  <c r="G33" i="23"/>
  <c r="G33" i="48" s="1"/>
  <c r="F33" i="23"/>
  <c r="F33" i="48" s="1"/>
  <c r="E33" i="23"/>
  <c r="E33" i="48" s="1"/>
  <c r="D33" i="23"/>
  <c r="D33" i="48" s="1"/>
  <c r="C33" i="23"/>
  <c r="C33" i="48" s="1"/>
  <c r="P32" i="23"/>
  <c r="O32" i="23"/>
  <c r="O32" i="48" s="1"/>
  <c r="N32" i="23"/>
  <c r="N32" i="48" s="1"/>
  <c r="M32" i="23"/>
  <c r="M32" i="48" s="1"/>
  <c r="L32" i="23"/>
  <c r="L32" i="48" s="1"/>
  <c r="K32" i="23"/>
  <c r="K32" i="48" s="1"/>
  <c r="J32" i="23"/>
  <c r="J32" i="48" s="1"/>
  <c r="I32" i="23"/>
  <c r="I32" i="48" s="1"/>
  <c r="H32" i="23"/>
  <c r="H32" i="48" s="1"/>
  <c r="G32" i="23"/>
  <c r="G32" i="48" s="1"/>
  <c r="F32" i="23"/>
  <c r="F32" i="48" s="1"/>
  <c r="E32" i="23"/>
  <c r="E32" i="48" s="1"/>
  <c r="D32" i="23"/>
  <c r="D32" i="48" s="1"/>
  <c r="C32" i="23"/>
  <c r="C32" i="48" s="1"/>
  <c r="P31" i="23"/>
  <c r="O31" i="23"/>
  <c r="O31" i="48" s="1"/>
  <c r="N31" i="23"/>
  <c r="N31" i="48" s="1"/>
  <c r="M31" i="23"/>
  <c r="M31" i="48" s="1"/>
  <c r="L31" i="23"/>
  <c r="L31" i="48" s="1"/>
  <c r="K31" i="23"/>
  <c r="K31" i="48" s="1"/>
  <c r="J31" i="23"/>
  <c r="J31" i="48" s="1"/>
  <c r="I31" i="23"/>
  <c r="I31" i="48" s="1"/>
  <c r="H31" i="23"/>
  <c r="H31" i="48" s="1"/>
  <c r="G31" i="23"/>
  <c r="G31" i="48" s="1"/>
  <c r="F31" i="23"/>
  <c r="F31" i="48" s="1"/>
  <c r="E31" i="23"/>
  <c r="E31" i="48" s="1"/>
  <c r="D31" i="23"/>
  <c r="D31" i="48" s="1"/>
  <c r="C31" i="23"/>
  <c r="C31" i="48" s="1"/>
  <c r="P30" i="23"/>
  <c r="O30" i="23"/>
  <c r="O30" i="48" s="1"/>
  <c r="N30" i="23"/>
  <c r="N30" i="48" s="1"/>
  <c r="M30" i="23"/>
  <c r="M30" i="48" s="1"/>
  <c r="L30" i="23"/>
  <c r="L30" i="48" s="1"/>
  <c r="K30" i="23"/>
  <c r="K30" i="48" s="1"/>
  <c r="J30" i="23"/>
  <c r="J30" i="48" s="1"/>
  <c r="I30" i="23"/>
  <c r="I30" i="48" s="1"/>
  <c r="H30" i="23"/>
  <c r="H30" i="48" s="1"/>
  <c r="G30" i="23"/>
  <c r="G30" i="48" s="1"/>
  <c r="F30" i="23"/>
  <c r="F30" i="48" s="1"/>
  <c r="E30" i="23"/>
  <c r="E30" i="48" s="1"/>
  <c r="D30" i="23"/>
  <c r="D30" i="48" s="1"/>
  <c r="C30" i="23"/>
  <c r="C30" i="48" s="1"/>
  <c r="P29" i="23"/>
  <c r="O29" i="23"/>
  <c r="O29" i="48" s="1"/>
  <c r="N29" i="23"/>
  <c r="N29" i="48" s="1"/>
  <c r="M29" i="23"/>
  <c r="M29" i="48" s="1"/>
  <c r="L29" i="23"/>
  <c r="L29" i="48" s="1"/>
  <c r="K29" i="23"/>
  <c r="K29" i="48" s="1"/>
  <c r="J29" i="23"/>
  <c r="J29" i="48" s="1"/>
  <c r="I29" i="23"/>
  <c r="I29" i="48" s="1"/>
  <c r="H29" i="23"/>
  <c r="H29" i="48" s="1"/>
  <c r="G29" i="23"/>
  <c r="G29" i="48" s="1"/>
  <c r="F29" i="23"/>
  <c r="F29" i="48" s="1"/>
  <c r="E29" i="23"/>
  <c r="E29" i="48" s="1"/>
  <c r="D29" i="23"/>
  <c r="D29" i="48" s="1"/>
  <c r="C29" i="23"/>
  <c r="C29" i="48" s="1"/>
  <c r="P28" i="23"/>
  <c r="O28" i="23"/>
  <c r="O28" i="48" s="1"/>
  <c r="N28" i="23"/>
  <c r="N28" i="48" s="1"/>
  <c r="M28" i="23"/>
  <c r="M28" i="48" s="1"/>
  <c r="L28" i="23"/>
  <c r="L28" i="48" s="1"/>
  <c r="K28" i="23"/>
  <c r="K28" i="48" s="1"/>
  <c r="J28" i="23"/>
  <c r="J28" i="48" s="1"/>
  <c r="I28" i="23"/>
  <c r="I28" i="48" s="1"/>
  <c r="H28" i="23"/>
  <c r="H28" i="48" s="1"/>
  <c r="G28" i="23"/>
  <c r="G28" i="48" s="1"/>
  <c r="F28" i="23"/>
  <c r="F28" i="48" s="1"/>
  <c r="E28" i="23"/>
  <c r="E28" i="48" s="1"/>
  <c r="D28" i="23"/>
  <c r="D28" i="48" s="1"/>
  <c r="C28" i="23"/>
  <c r="C28" i="48" s="1"/>
  <c r="B33" i="23"/>
  <c r="B33" i="48" s="1"/>
  <c r="B32" i="23"/>
  <c r="B32" i="48" s="1"/>
  <c r="B31" i="23"/>
  <c r="B31" i="48" s="1"/>
  <c r="B30" i="23"/>
  <c r="B30" i="48" s="1"/>
  <c r="B29" i="23"/>
  <c r="B29" i="48" s="1"/>
  <c r="B28" i="23"/>
  <c r="B28" i="48" s="1"/>
  <c r="P26" i="23"/>
  <c r="O26" i="23"/>
  <c r="O26" i="48" s="1"/>
  <c r="N26" i="23"/>
  <c r="N26" i="48" s="1"/>
  <c r="M26" i="23"/>
  <c r="M26" i="48" s="1"/>
  <c r="L26" i="23"/>
  <c r="L26" i="48" s="1"/>
  <c r="K26" i="23"/>
  <c r="K26" i="48" s="1"/>
  <c r="J26" i="23"/>
  <c r="J26" i="48" s="1"/>
  <c r="I26" i="23"/>
  <c r="I26" i="48" s="1"/>
  <c r="H26" i="23"/>
  <c r="H26" i="48" s="1"/>
  <c r="G26" i="23"/>
  <c r="G26" i="48" s="1"/>
  <c r="F26" i="23"/>
  <c r="F26" i="48" s="1"/>
  <c r="E26" i="23"/>
  <c r="E26" i="48" s="1"/>
  <c r="D26" i="23"/>
  <c r="D26" i="48" s="1"/>
  <c r="C26" i="23"/>
  <c r="C26" i="48" s="1"/>
  <c r="P25" i="23"/>
  <c r="O25" i="23"/>
  <c r="O25" i="48" s="1"/>
  <c r="N25" i="23"/>
  <c r="N25" i="48" s="1"/>
  <c r="M25" i="23"/>
  <c r="M25" i="48" s="1"/>
  <c r="L25" i="23"/>
  <c r="L25" i="48" s="1"/>
  <c r="K25" i="23"/>
  <c r="K25" i="48" s="1"/>
  <c r="J25" i="23"/>
  <c r="J25" i="48" s="1"/>
  <c r="I25" i="23"/>
  <c r="I25" i="48" s="1"/>
  <c r="H25" i="23"/>
  <c r="H25" i="48" s="1"/>
  <c r="G25" i="23"/>
  <c r="G25" i="48" s="1"/>
  <c r="F25" i="23"/>
  <c r="F25" i="48" s="1"/>
  <c r="E25" i="23"/>
  <c r="E25" i="48" s="1"/>
  <c r="D25" i="23"/>
  <c r="D25" i="48" s="1"/>
  <c r="C25" i="23"/>
  <c r="C25" i="48" s="1"/>
  <c r="P24" i="23"/>
  <c r="O24" i="23"/>
  <c r="O24" i="48" s="1"/>
  <c r="N24" i="23"/>
  <c r="N24" i="48" s="1"/>
  <c r="M24" i="23"/>
  <c r="M24" i="48" s="1"/>
  <c r="L24" i="23"/>
  <c r="L24" i="48" s="1"/>
  <c r="K24" i="23"/>
  <c r="K24" i="48" s="1"/>
  <c r="J24" i="23"/>
  <c r="J24" i="48" s="1"/>
  <c r="I24" i="23"/>
  <c r="I24" i="48" s="1"/>
  <c r="H24" i="23"/>
  <c r="H24" i="48" s="1"/>
  <c r="G24" i="23"/>
  <c r="G24" i="48" s="1"/>
  <c r="F24" i="23"/>
  <c r="F24" i="48" s="1"/>
  <c r="E24" i="23"/>
  <c r="E24" i="48" s="1"/>
  <c r="D24" i="23"/>
  <c r="D24" i="48" s="1"/>
  <c r="C24" i="23"/>
  <c r="C24" i="48" s="1"/>
  <c r="P23" i="23"/>
  <c r="O23" i="23"/>
  <c r="O23" i="48" s="1"/>
  <c r="N23" i="23"/>
  <c r="N23" i="48" s="1"/>
  <c r="M23" i="23"/>
  <c r="M23" i="48" s="1"/>
  <c r="L23" i="23"/>
  <c r="L23" i="48" s="1"/>
  <c r="K23" i="23"/>
  <c r="K23" i="48" s="1"/>
  <c r="J23" i="23"/>
  <c r="J23" i="48" s="1"/>
  <c r="I23" i="23"/>
  <c r="I23" i="48" s="1"/>
  <c r="H23" i="23"/>
  <c r="H23" i="48" s="1"/>
  <c r="G23" i="23"/>
  <c r="G23" i="48" s="1"/>
  <c r="F23" i="23"/>
  <c r="F23" i="48" s="1"/>
  <c r="E23" i="23"/>
  <c r="E23" i="48" s="1"/>
  <c r="D23" i="23"/>
  <c r="D23" i="48" s="1"/>
  <c r="C23" i="23"/>
  <c r="C23" i="48" s="1"/>
  <c r="P22" i="23"/>
  <c r="O22" i="23"/>
  <c r="O22" i="48" s="1"/>
  <c r="N22" i="23"/>
  <c r="N22" i="48" s="1"/>
  <c r="M22" i="23"/>
  <c r="M22" i="48" s="1"/>
  <c r="L22" i="23"/>
  <c r="L22" i="48" s="1"/>
  <c r="K22" i="23"/>
  <c r="K22" i="48" s="1"/>
  <c r="J22" i="23"/>
  <c r="J22" i="48" s="1"/>
  <c r="I22" i="23"/>
  <c r="I22" i="48" s="1"/>
  <c r="H22" i="23"/>
  <c r="H22" i="48" s="1"/>
  <c r="G22" i="23"/>
  <c r="G22" i="48" s="1"/>
  <c r="F22" i="23"/>
  <c r="F22" i="48" s="1"/>
  <c r="E22" i="23"/>
  <c r="E22" i="48" s="1"/>
  <c r="D22" i="23"/>
  <c r="D22" i="48" s="1"/>
  <c r="C22" i="23"/>
  <c r="C22" i="48" s="1"/>
  <c r="P21" i="23"/>
  <c r="O21" i="23"/>
  <c r="O21" i="48" s="1"/>
  <c r="N21" i="23"/>
  <c r="N21" i="48" s="1"/>
  <c r="M21" i="23"/>
  <c r="M21" i="48" s="1"/>
  <c r="L21" i="23"/>
  <c r="L21" i="48" s="1"/>
  <c r="K21" i="23"/>
  <c r="K21" i="48" s="1"/>
  <c r="J21" i="23"/>
  <c r="J21" i="48" s="1"/>
  <c r="I21" i="23"/>
  <c r="I21" i="48" s="1"/>
  <c r="H21" i="23"/>
  <c r="H21" i="48" s="1"/>
  <c r="G21" i="23"/>
  <c r="G21" i="48" s="1"/>
  <c r="F21" i="23"/>
  <c r="F21" i="48" s="1"/>
  <c r="E21" i="23"/>
  <c r="E21" i="48" s="1"/>
  <c r="D21" i="23"/>
  <c r="D21" i="48" s="1"/>
  <c r="C21" i="23"/>
  <c r="C21" i="48" s="1"/>
  <c r="B26" i="23"/>
  <c r="B26" i="48" s="1"/>
  <c r="B25" i="23"/>
  <c r="B25" i="48" s="1"/>
  <c r="B24" i="23"/>
  <c r="B24" i="48" s="1"/>
  <c r="B23" i="23"/>
  <c r="B23" i="48" s="1"/>
  <c r="B22" i="23"/>
  <c r="B22" i="48" s="1"/>
  <c r="B21" i="23"/>
  <c r="B21" i="48" s="1"/>
  <c r="P19" i="23"/>
  <c r="O19" i="23"/>
  <c r="O19" i="48" s="1"/>
  <c r="N19" i="23"/>
  <c r="N19" i="48" s="1"/>
  <c r="M19" i="23"/>
  <c r="M19" i="48" s="1"/>
  <c r="L19" i="23"/>
  <c r="L19" i="48" s="1"/>
  <c r="K19" i="23"/>
  <c r="K19" i="48" s="1"/>
  <c r="J19" i="23"/>
  <c r="J19" i="48" s="1"/>
  <c r="I19" i="23"/>
  <c r="I19" i="48" s="1"/>
  <c r="H19" i="23"/>
  <c r="H19" i="48" s="1"/>
  <c r="G19" i="23"/>
  <c r="G19" i="48" s="1"/>
  <c r="F19" i="23"/>
  <c r="F19" i="48" s="1"/>
  <c r="E19" i="23"/>
  <c r="E19" i="48" s="1"/>
  <c r="D19" i="23"/>
  <c r="D19" i="48" s="1"/>
  <c r="C19" i="23"/>
  <c r="C19" i="48" s="1"/>
  <c r="P18" i="23"/>
  <c r="O18" i="23"/>
  <c r="O18" i="48" s="1"/>
  <c r="N18" i="23"/>
  <c r="N18" i="48" s="1"/>
  <c r="M18" i="23"/>
  <c r="M18" i="48" s="1"/>
  <c r="L18" i="23"/>
  <c r="L18" i="48" s="1"/>
  <c r="K18" i="23"/>
  <c r="K18" i="48" s="1"/>
  <c r="J18" i="23"/>
  <c r="J18" i="48" s="1"/>
  <c r="I18" i="23"/>
  <c r="I18" i="48" s="1"/>
  <c r="H18" i="23"/>
  <c r="H18" i="48" s="1"/>
  <c r="G18" i="23"/>
  <c r="G18" i="48" s="1"/>
  <c r="F18" i="23"/>
  <c r="F18" i="48" s="1"/>
  <c r="E18" i="23"/>
  <c r="E18" i="48" s="1"/>
  <c r="D18" i="23"/>
  <c r="D18" i="48" s="1"/>
  <c r="C18" i="23"/>
  <c r="C18" i="48" s="1"/>
  <c r="P17" i="23"/>
  <c r="O17" i="23"/>
  <c r="O17" i="48" s="1"/>
  <c r="N17" i="23"/>
  <c r="N17" i="48" s="1"/>
  <c r="M17" i="23"/>
  <c r="M17" i="48" s="1"/>
  <c r="L17" i="23"/>
  <c r="L17" i="48" s="1"/>
  <c r="K17" i="23"/>
  <c r="K17" i="48" s="1"/>
  <c r="J17" i="23"/>
  <c r="J17" i="48" s="1"/>
  <c r="I17" i="23"/>
  <c r="I17" i="48" s="1"/>
  <c r="H17" i="23"/>
  <c r="H17" i="48" s="1"/>
  <c r="G17" i="23"/>
  <c r="G17" i="48" s="1"/>
  <c r="F17" i="23"/>
  <c r="F17" i="48" s="1"/>
  <c r="E17" i="23"/>
  <c r="E17" i="48" s="1"/>
  <c r="D17" i="23"/>
  <c r="D17" i="48" s="1"/>
  <c r="C17" i="23"/>
  <c r="C17" i="48" s="1"/>
  <c r="P16" i="23"/>
  <c r="O16" i="23"/>
  <c r="O16" i="48" s="1"/>
  <c r="N16" i="23"/>
  <c r="N16" i="48" s="1"/>
  <c r="M16" i="23"/>
  <c r="M16" i="48" s="1"/>
  <c r="L16" i="23"/>
  <c r="L16" i="48" s="1"/>
  <c r="K16" i="23"/>
  <c r="K16" i="48" s="1"/>
  <c r="J16" i="23"/>
  <c r="J16" i="48" s="1"/>
  <c r="I16" i="23"/>
  <c r="I16" i="48" s="1"/>
  <c r="H16" i="23"/>
  <c r="H16" i="48" s="1"/>
  <c r="G16" i="23"/>
  <c r="G16" i="48" s="1"/>
  <c r="F16" i="23"/>
  <c r="F16" i="48" s="1"/>
  <c r="E16" i="23"/>
  <c r="E16" i="48" s="1"/>
  <c r="D16" i="23"/>
  <c r="D16" i="48" s="1"/>
  <c r="C16" i="23"/>
  <c r="C16" i="48" s="1"/>
  <c r="P15" i="23"/>
  <c r="O15" i="23"/>
  <c r="O15" i="48" s="1"/>
  <c r="N15" i="23"/>
  <c r="N15" i="48" s="1"/>
  <c r="M15" i="23"/>
  <c r="M15" i="48" s="1"/>
  <c r="L15" i="23"/>
  <c r="L15" i="48" s="1"/>
  <c r="K15" i="23"/>
  <c r="K15" i="48" s="1"/>
  <c r="J15" i="23"/>
  <c r="J15" i="48" s="1"/>
  <c r="I15" i="23"/>
  <c r="I15" i="48" s="1"/>
  <c r="H15" i="23"/>
  <c r="H15" i="48" s="1"/>
  <c r="G15" i="23"/>
  <c r="G15" i="48" s="1"/>
  <c r="F15" i="23"/>
  <c r="F15" i="48" s="1"/>
  <c r="E15" i="23"/>
  <c r="E15" i="48" s="1"/>
  <c r="D15" i="23"/>
  <c r="D15" i="48" s="1"/>
  <c r="C15" i="23"/>
  <c r="C15" i="48" s="1"/>
  <c r="P14" i="23"/>
  <c r="O14" i="23"/>
  <c r="O14" i="48" s="1"/>
  <c r="N14" i="23"/>
  <c r="N14" i="48" s="1"/>
  <c r="M14" i="23"/>
  <c r="M14" i="48" s="1"/>
  <c r="L14" i="23"/>
  <c r="L14" i="48" s="1"/>
  <c r="K14" i="23"/>
  <c r="K14" i="48" s="1"/>
  <c r="J14" i="23"/>
  <c r="J14" i="48" s="1"/>
  <c r="I14" i="23"/>
  <c r="I14" i="48" s="1"/>
  <c r="H14" i="23"/>
  <c r="H14" i="48" s="1"/>
  <c r="G14" i="23"/>
  <c r="G14" i="48" s="1"/>
  <c r="F14" i="23"/>
  <c r="F14" i="48" s="1"/>
  <c r="E14" i="23"/>
  <c r="E14" i="48" s="1"/>
  <c r="D14" i="23"/>
  <c r="D14" i="48" s="1"/>
  <c r="C14" i="23"/>
  <c r="C14" i="48" s="1"/>
  <c r="B19" i="23"/>
  <c r="B19" i="48" s="1"/>
  <c r="B18" i="23"/>
  <c r="B18" i="48" s="1"/>
  <c r="B17" i="23"/>
  <c r="B17" i="48" s="1"/>
  <c r="B16" i="23"/>
  <c r="B16" i="48" s="1"/>
  <c r="B15" i="23"/>
  <c r="B15" i="48" s="1"/>
  <c r="B14" i="23"/>
  <c r="B14" i="48" s="1"/>
  <c r="P12" i="23"/>
  <c r="O12" i="23"/>
  <c r="O12" i="48" s="1"/>
  <c r="N12" i="23"/>
  <c r="N12" i="48" s="1"/>
  <c r="M12" i="23"/>
  <c r="M12" i="48" s="1"/>
  <c r="L12" i="23"/>
  <c r="L12" i="48" s="1"/>
  <c r="K12" i="23"/>
  <c r="K12" i="48" s="1"/>
  <c r="J12" i="23"/>
  <c r="J12" i="48" s="1"/>
  <c r="I12" i="23"/>
  <c r="I12" i="48" s="1"/>
  <c r="H12" i="23"/>
  <c r="H12" i="48" s="1"/>
  <c r="G12" i="23"/>
  <c r="G12" i="48" s="1"/>
  <c r="F12" i="23"/>
  <c r="F12" i="48" s="1"/>
  <c r="E12" i="23"/>
  <c r="E12" i="48" s="1"/>
  <c r="D12" i="23"/>
  <c r="D12" i="48" s="1"/>
  <c r="C12" i="23"/>
  <c r="C12" i="48" s="1"/>
  <c r="P11" i="23"/>
  <c r="O11" i="23"/>
  <c r="O11" i="48" s="1"/>
  <c r="N11" i="23"/>
  <c r="N11" i="48" s="1"/>
  <c r="M11" i="23"/>
  <c r="M11" i="48" s="1"/>
  <c r="L11" i="23"/>
  <c r="L11" i="48" s="1"/>
  <c r="K11" i="23"/>
  <c r="K11" i="48" s="1"/>
  <c r="J11" i="23"/>
  <c r="J11" i="48" s="1"/>
  <c r="I11" i="23"/>
  <c r="I11" i="48" s="1"/>
  <c r="H11" i="23"/>
  <c r="H11" i="48" s="1"/>
  <c r="G11" i="23"/>
  <c r="G11" i="48" s="1"/>
  <c r="F11" i="23"/>
  <c r="F11" i="48" s="1"/>
  <c r="E11" i="23"/>
  <c r="E11" i="48" s="1"/>
  <c r="D11" i="23"/>
  <c r="D11" i="48" s="1"/>
  <c r="C11" i="23"/>
  <c r="C11" i="48" s="1"/>
  <c r="P10" i="23"/>
  <c r="O10" i="23"/>
  <c r="O10" i="48" s="1"/>
  <c r="N10" i="23"/>
  <c r="N10" i="48" s="1"/>
  <c r="M10" i="23"/>
  <c r="M10" i="48" s="1"/>
  <c r="L10" i="23"/>
  <c r="L10" i="48" s="1"/>
  <c r="K10" i="23"/>
  <c r="K10" i="48" s="1"/>
  <c r="J10" i="23"/>
  <c r="J10" i="48" s="1"/>
  <c r="I10" i="23"/>
  <c r="I10" i="48" s="1"/>
  <c r="H10" i="23"/>
  <c r="H10" i="48" s="1"/>
  <c r="G10" i="23"/>
  <c r="G10" i="48" s="1"/>
  <c r="F10" i="23"/>
  <c r="F10" i="48" s="1"/>
  <c r="E10" i="23"/>
  <c r="E10" i="48" s="1"/>
  <c r="D10" i="23"/>
  <c r="D10" i="48" s="1"/>
  <c r="C10" i="23"/>
  <c r="C10" i="48" s="1"/>
  <c r="P9" i="23"/>
  <c r="O9" i="23"/>
  <c r="O9" i="48" s="1"/>
  <c r="N9" i="23"/>
  <c r="N9" i="48" s="1"/>
  <c r="M9" i="23"/>
  <c r="M9" i="48" s="1"/>
  <c r="L9" i="23"/>
  <c r="L9" i="48" s="1"/>
  <c r="K9" i="23"/>
  <c r="K9" i="48" s="1"/>
  <c r="J9" i="23"/>
  <c r="J9" i="48" s="1"/>
  <c r="I9" i="23"/>
  <c r="I9" i="48" s="1"/>
  <c r="H9" i="23"/>
  <c r="H9" i="48" s="1"/>
  <c r="G9" i="23"/>
  <c r="G9" i="48" s="1"/>
  <c r="F9" i="23"/>
  <c r="F9" i="48" s="1"/>
  <c r="E9" i="23"/>
  <c r="E9" i="48" s="1"/>
  <c r="D9" i="23"/>
  <c r="D9" i="48" s="1"/>
  <c r="C9" i="23"/>
  <c r="C9" i="48" s="1"/>
  <c r="P8" i="23"/>
  <c r="O8" i="23"/>
  <c r="O8" i="48" s="1"/>
  <c r="N8" i="23"/>
  <c r="N8" i="48" s="1"/>
  <c r="M8" i="23"/>
  <c r="M8" i="48" s="1"/>
  <c r="L8" i="23"/>
  <c r="L8" i="48" s="1"/>
  <c r="K8" i="23"/>
  <c r="K8" i="48" s="1"/>
  <c r="J8" i="23"/>
  <c r="J8" i="48" s="1"/>
  <c r="I8" i="23"/>
  <c r="I8" i="48" s="1"/>
  <c r="H8" i="23"/>
  <c r="H8" i="48" s="1"/>
  <c r="G8" i="23"/>
  <c r="G8" i="48" s="1"/>
  <c r="F8" i="23"/>
  <c r="F8" i="48" s="1"/>
  <c r="E8" i="23"/>
  <c r="E8" i="48" s="1"/>
  <c r="D8" i="23"/>
  <c r="D8" i="48" s="1"/>
  <c r="C8" i="23"/>
  <c r="C8" i="48" s="1"/>
  <c r="P7" i="23"/>
  <c r="O7" i="23"/>
  <c r="O7" i="48" s="1"/>
  <c r="N7" i="23"/>
  <c r="N7" i="48" s="1"/>
  <c r="M7" i="23"/>
  <c r="M7" i="48" s="1"/>
  <c r="L7" i="23"/>
  <c r="L7" i="48" s="1"/>
  <c r="K7" i="23"/>
  <c r="K7" i="48" s="1"/>
  <c r="J7" i="23"/>
  <c r="J7" i="48" s="1"/>
  <c r="I7" i="23"/>
  <c r="I7" i="48" s="1"/>
  <c r="H7" i="23"/>
  <c r="H7" i="48" s="1"/>
  <c r="G7" i="23"/>
  <c r="G7" i="48" s="1"/>
  <c r="F7" i="23"/>
  <c r="F7" i="48" s="1"/>
  <c r="E7" i="23"/>
  <c r="E7" i="48" s="1"/>
  <c r="D7" i="23"/>
  <c r="D7" i="48" s="1"/>
  <c r="C7" i="23"/>
  <c r="C7" i="48" s="1"/>
  <c r="B12" i="23"/>
  <c r="B12" i="48" s="1"/>
  <c r="B11" i="23"/>
  <c r="B11" i="48" s="1"/>
  <c r="B10" i="23"/>
  <c r="B10" i="48" s="1"/>
  <c r="B9" i="23"/>
  <c r="B9" i="48" s="1"/>
  <c r="B8" i="23"/>
  <c r="B8" i="48" s="1"/>
  <c r="B7" i="23"/>
  <c r="B7" i="48" s="1"/>
  <c r="P40" i="39"/>
  <c r="O40" i="39"/>
  <c r="O40" i="47" s="1"/>
  <c r="N40" i="39"/>
  <c r="N40" i="47" s="1"/>
  <c r="M40" i="39"/>
  <c r="M40" i="47" s="1"/>
  <c r="L40" i="39"/>
  <c r="L40" i="47" s="1"/>
  <c r="K40" i="39"/>
  <c r="K40" i="47" s="1"/>
  <c r="J40" i="39"/>
  <c r="J40" i="47" s="1"/>
  <c r="I40" i="39"/>
  <c r="I40" i="47" s="1"/>
  <c r="H40" i="39"/>
  <c r="H40" i="47" s="1"/>
  <c r="G40" i="39"/>
  <c r="G40" i="47" s="1"/>
  <c r="F40" i="39"/>
  <c r="F40" i="47" s="1"/>
  <c r="E40" i="39"/>
  <c r="E40" i="47" s="1"/>
  <c r="D40" i="39"/>
  <c r="D40" i="47" s="1"/>
  <c r="C40" i="39"/>
  <c r="C40" i="47" s="1"/>
  <c r="P39" i="39"/>
  <c r="O39" i="39"/>
  <c r="O39" i="47" s="1"/>
  <c r="N39" i="39"/>
  <c r="N39" i="47" s="1"/>
  <c r="M39" i="39"/>
  <c r="M39" i="47" s="1"/>
  <c r="L39" i="39"/>
  <c r="L39" i="47" s="1"/>
  <c r="K39" i="39"/>
  <c r="K39" i="47" s="1"/>
  <c r="J39" i="39"/>
  <c r="J39" i="47" s="1"/>
  <c r="I39" i="39"/>
  <c r="I39" i="47" s="1"/>
  <c r="H39" i="39"/>
  <c r="H39" i="47" s="1"/>
  <c r="G39" i="39"/>
  <c r="G39" i="47" s="1"/>
  <c r="F39" i="39"/>
  <c r="F39" i="47" s="1"/>
  <c r="E39" i="39"/>
  <c r="E39" i="47" s="1"/>
  <c r="D39" i="39"/>
  <c r="D39" i="47" s="1"/>
  <c r="C39" i="39"/>
  <c r="C39" i="47" s="1"/>
  <c r="P38" i="39"/>
  <c r="O38" i="39"/>
  <c r="O38" i="47" s="1"/>
  <c r="N38" i="39"/>
  <c r="N38" i="47" s="1"/>
  <c r="M38" i="39"/>
  <c r="M38" i="47" s="1"/>
  <c r="L38" i="39"/>
  <c r="L38" i="47" s="1"/>
  <c r="K38" i="39"/>
  <c r="K38" i="47" s="1"/>
  <c r="J38" i="39"/>
  <c r="J38" i="47" s="1"/>
  <c r="I38" i="39"/>
  <c r="I38" i="47" s="1"/>
  <c r="H38" i="39"/>
  <c r="H38" i="47" s="1"/>
  <c r="G38" i="39"/>
  <c r="G38" i="47" s="1"/>
  <c r="F38" i="39"/>
  <c r="F38" i="47" s="1"/>
  <c r="E38" i="39"/>
  <c r="E38" i="47" s="1"/>
  <c r="D38" i="39"/>
  <c r="D38" i="47" s="1"/>
  <c r="C38" i="39"/>
  <c r="C38" i="47" s="1"/>
  <c r="P37" i="39"/>
  <c r="O37" i="39"/>
  <c r="O37" i="47" s="1"/>
  <c r="N37" i="39"/>
  <c r="N37" i="47" s="1"/>
  <c r="M37" i="39"/>
  <c r="M37" i="47" s="1"/>
  <c r="L37" i="39"/>
  <c r="L37" i="47" s="1"/>
  <c r="K37" i="39"/>
  <c r="K37" i="47" s="1"/>
  <c r="J37" i="39"/>
  <c r="J37" i="47" s="1"/>
  <c r="I37" i="39"/>
  <c r="I37" i="47" s="1"/>
  <c r="H37" i="39"/>
  <c r="H37" i="47" s="1"/>
  <c r="G37" i="39"/>
  <c r="G37" i="47" s="1"/>
  <c r="F37" i="39"/>
  <c r="F37" i="47" s="1"/>
  <c r="E37" i="39"/>
  <c r="E37" i="47" s="1"/>
  <c r="D37" i="39"/>
  <c r="D37" i="47" s="1"/>
  <c r="C37" i="39"/>
  <c r="C37" i="47" s="1"/>
  <c r="P36" i="39"/>
  <c r="O36" i="39"/>
  <c r="O36" i="47" s="1"/>
  <c r="N36" i="39"/>
  <c r="N36" i="47" s="1"/>
  <c r="M36" i="39"/>
  <c r="M36" i="47" s="1"/>
  <c r="L36" i="39"/>
  <c r="L36" i="47" s="1"/>
  <c r="K36" i="39"/>
  <c r="K36" i="47" s="1"/>
  <c r="J36" i="39"/>
  <c r="J36" i="47" s="1"/>
  <c r="I36" i="39"/>
  <c r="I36" i="47" s="1"/>
  <c r="H36" i="39"/>
  <c r="H36" i="47" s="1"/>
  <c r="G36" i="39"/>
  <c r="G36" i="47" s="1"/>
  <c r="F36" i="39"/>
  <c r="F36" i="47" s="1"/>
  <c r="E36" i="39"/>
  <c r="E36" i="47" s="1"/>
  <c r="D36" i="39"/>
  <c r="D36" i="47" s="1"/>
  <c r="C36" i="39"/>
  <c r="C36" i="47" s="1"/>
  <c r="P35" i="39"/>
  <c r="O35" i="39"/>
  <c r="O35" i="47" s="1"/>
  <c r="N35" i="39"/>
  <c r="N35" i="47" s="1"/>
  <c r="M35" i="39"/>
  <c r="M35" i="47" s="1"/>
  <c r="L35" i="39"/>
  <c r="L35" i="47" s="1"/>
  <c r="K35" i="39"/>
  <c r="K35" i="47" s="1"/>
  <c r="J35" i="39"/>
  <c r="J35" i="47" s="1"/>
  <c r="I35" i="39"/>
  <c r="I35" i="47" s="1"/>
  <c r="H35" i="39"/>
  <c r="H35" i="47" s="1"/>
  <c r="G35" i="39"/>
  <c r="G35" i="47" s="1"/>
  <c r="F35" i="39"/>
  <c r="F35" i="47" s="1"/>
  <c r="E35" i="39"/>
  <c r="E35" i="47" s="1"/>
  <c r="D35" i="39"/>
  <c r="D35" i="47" s="1"/>
  <c r="C35" i="39"/>
  <c r="C35" i="47" s="1"/>
  <c r="B40" i="39"/>
  <c r="B40" i="47" s="1"/>
  <c r="B39" i="39"/>
  <c r="B39" i="47" s="1"/>
  <c r="B38" i="39"/>
  <c r="B38" i="47" s="1"/>
  <c r="B37" i="39"/>
  <c r="B37" i="47" s="1"/>
  <c r="B36" i="39"/>
  <c r="B36" i="47" s="1"/>
  <c r="B35" i="39"/>
  <c r="B35" i="47" s="1"/>
  <c r="P33" i="39"/>
  <c r="O33" i="39"/>
  <c r="O33" i="47" s="1"/>
  <c r="N33" i="39"/>
  <c r="N33" i="47" s="1"/>
  <c r="M33" i="39"/>
  <c r="M33" i="47" s="1"/>
  <c r="L33" i="39"/>
  <c r="L33" i="47" s="1"/>
  <c r="K33" i="39"/>
  <c r="K33" i="47" s="1"/>
  <c r="J33" i="39"/>
  <c r="J33" i="47" s="1"/>
  <c r="I33" i="39"/>
  <c r="I33" i="47" s="1"/>
  <c r="H33" i="39"/>
  <c r="H33" i="47" s="1"/>
  <c r="G33" i="39"/>
  <c r="G33" i="47" s="1"/>
  <c r="F33" i="39"/>
  <c r="F33" i="47" s="1"/>
  <c r="E33" i="39"/>
  <c r="E33" i="47" s="1"/>
  <c r="D33" i="39"/>
  <c r="D33" i="47" s="1"/>
  <c r="C33" i="39"/>
  <c r="C33" i="47" s="1"/>
  <c r="P32" i="39"/>
  <c r="O32" i="39"/>
  <c r="O32" i="47" s="1"/>
  <c r="N32" i="39"/>
  <c r="N32" i="47" s="1"/>
  <c r="M32" i="39"/>
  <c r="M32" i="47" s="1"/>
  <c r="L32" i="39"/>
  <c r="L32" i="47" s="1"/>
  <c r="K32" i="39"/>
  <c r="K32" i="47" s="1"/>
  <c r="J32" i="39"/>
  <c r="J32" i="47" s="1"/>
  <c r="I32" i="39"/>
  <c r="I32" i="47" s="1"/>
  <c r="H32" i="39"/>
  <c r="H32" i="47" s="1"/>
  <c r="G32" i="39"/>
  <c r="G32" i="47" s="1"/>
  <c r="F32" i="39"/>
  <c r="F32" i="47" s="1"/>
  <c r="E32" i="39"/>
  <c r="E32" i="47" s="1"/>
  <c r="D32" i="39"/>
  <c r="D32" i="47" s="1"/>
  <c r="C32" i="39"/>
  <c r="C32" i="47" s="1"/>
  <c r="P31" i="39"/>
  <c r="O31" i="39"/>
  <c r="O31" i="47" s="1"/>
  <c r="N31" i="39"/>
  <c r="N31" i="47" s="1"/>
  <c r="M31" i="39"/>
  <c r="M31" i="47" s="1"/>
  <c r="L31" i="39"/>
  <c r="L31" i="47" s="1"/>
  <c r="K31" i="39"/>
  <c r="K31" i="47" s="1"/>
  <c r="J31" i="39"/>
  <c r="J31" i="47" s="1"/>
  <c r="I31" i="39"/>
  <c r="I31" i="47" s="1"/>
  <c r="H31" i="39"/>
  <c r="H31" i="47" s="1"/>
  <c r="G31" i="39"/>
  <c r="G31" i="47" s="1"/>
  <c r="F31" i="39"/>
  <c r="F31" i="47" s="1"/>
  <c r="E31" i="39"/>
  <c r="E31" i="47" s="1"/>
  <c r="D31" i="39"/>
  <c r="D31" i="47" s="1"/>
  <c r="C31" i="39"/>
  <c r="C31" i="47" s="1"/>
  <c r="P30" i="39"/>
  <c r="O30" i="39"/>
  <c r="O30" i="47" s="1"/>
  <c r="N30" i="39"/>
  <c r="N30" i="47" s="1"/>
  <c r="M30" i="39"/>
  <c r="M30" i="47" s="1"/>
  <c r="L30" i="39"/>
  <c r="L30" i="47" s="1"/>
  <c r="K30" i="39"/>
  <c r="K30" i="47" s="1"/>
  <c r="J30" i="39"/>
  <c r="J30" i="47" s="1"/>
  <c r="I30" i="39"/>
  <c r="I30" i="47" s="1"/>
  <c r="H30" i="39"/>
  <c r="H30" i="47" s="1"/>
  <c r="G30" i="39"/>
  <c r="G30" i="47" s="1"/>
  <c r="F30" i="39"/>
  <c r="F30" i="47" s="1"/>
  <c r="E30" i="39"/>
  <c r="E30" i="47" s="1"/>
  <c r="D30" i="39"/>
  <c r="D30" i="47" s="1"/>
  <c r="C30" i="39"/>
  <c r="C30" i="47" s="1"/>
  <c r="P29" i="39"/>
  <c r="O29" i="39"/>
  <c r="O29" i="47" s="1"/>
  <c r="N29" i="39"/>
  <c r="N29" i="47" s="1"/>
  <c r="M29" i="39"/>
  <c r="M29" i="47" s="1"/>
  <c r="L29" i="39"/>
  <c r="L29" i="47" s="1"/>
  <c r="K29" i="39"/>
  <c r="K29" i="47" s="1"/>
  <c r="J29" i="39"/>
  <c r="J29" i="47" s="1"/>
  <c r="I29" i="39"/>
  <c r="I29" i="47" s="1"/>
  <c r="H29" i="39"/>
  <c r="H29" i="47" s="1"/>
  <c r="G29" i="39"/>
  <c r="G29" i="47" s="1"/>
  <c r="F29" i="39"/>
  <c r="F29" i="47" s="1"/>
  <c r="E29" i="39"/>
  <c r="E29" i="47" s="1"/>
  <c r="D29" i="39"/>
  <c r="D29" i="47" s="1"/>
  <c r="C29" i="39"/>
  <c r="C29" i="47" s="1"/>
  <c r="P28" i="39"/>
  <c r="O28" i="39"/>
  <c r="O28" i="47" s="1"/>
  <c r="N28" i="39"/>
  <c r="N28" i="47" s="1"/>
  <c r="M28" i="39"/>
  <c r="M28" i="47" s="1"/>
  <c r="L28" i="39"/>
  <c r="L28" i="47" s="1"/>
  <c r="K28" i="39"/>
  <c r="K28" i="47" s="1"/>
  <c r="J28" i="39"/>
  <c r="J28" i="47" s="1"/>
  <c r="I28" i="39"/>
  <c r="I28" i="47" s="1"/>
  <c r="H28" i="39"/>
  <c r="H28" i="47" s="1"/>
  <c r="G28" i="39"/>
  <c r="G28" i="47" s="1"/>
  <c r="F28" i="39"/>
  <c r="F28" i="47" s="1"/>
  <c r="E28" i="39"/>
  <c r="E28" i="47" s="1"/>
  <c r="D28" i="39"/>
  <c r="D28" i="47" s="1"/>
  <c r="C28" i="39"/>
  <c r="C28" i="47" s="1"/>
  <c r="B33" i="39"/>
  <c r="B33" i="47" s="1"/>
  <c r="B32" i="39"/>
  <c r="B32" i="47" s="1"/>
  <c r="P32" i="47" s="1"/>
  <c r="B31" i="39"/>
  <c r="B31" i="47" s="1"/>
  <c r="B30" i="39"/>
  <c r="B30" i="47" s="1"/>
  <c r="B29" i="39"/>
  <c r="B29" i="47" s="1"/>
  <c r="B28" i="39"/>
  <c r="B28" i="47" s="1"/>
  <c r="P26" i="39"/>
  <c r="O26" i="39"/>
  <c r="O26" i="47" s="1"/>
  <c r="N26" i="39"/>
  <c r="N26" i="47" s="1"/>
  <c r="M26" i="39"/>
  <c r="M26" i="47" s="1"/>
  <c r="L26" i="39"/>
  <c r="L26" i="47" s="1"/>
  <c r="K26" i="39"/>
  <c r="K26" i="47" s="1"/>
  <c r="J26" i="39"/>
  <c r="J26" i="47" s="1"/>
  <c r="I26" i="39"/>
  <c r="I26" i="47" s="1"/>
  <c r="H26" i="39"/>
  <c r="H26" i="47" s="1"/>
  <c r="G26" i="39"/>
  <c r="G26" i="47" s="1"/>
  <c r="F26" i="39"/>
  <c r="F26" i="47" s="1"/>
  <c r="E26" i="39"/>
  <c r="E26" i="47" s="1"/>
  <c r="D26" i="39"/>
  <c r="D26" i="47" s="1"/>
  <c r="C26" i="39"/>
  <c r="C26" i="47" s="1"/>
  <c r="P25" i="39"/>
  <c r="O25" i="39"/>
  <c r="O25" i="47" s="1"/>
  <c r="N25" i="39"/>
  <c r="N25" i="47" s="1"/>
  <c r="M25" i="39"/>
  <c r="M25" i="47" s="1"/>
  <c r="L25" i="39"/>
  <c r="L25" i="47" s="1"/>
  <c r="K25" i="39"/>
  <c r="K25" i="47" s="1"/>
  <c r="J25" i="39"/>
  <c r="J25" i="47" s="1"/>
  <c r="I25" i="39"/>
  <c r="I25" i="47" s="1"/>
  <c r="H25" i="39"/>
  <c r="H25" i="47" s="1"/>
  <c r="G25" i="39"/>
  <c r="G25" i="47" s="1"/>
  <c r="F25" i="39"/>
  <c r="F25" i="47" s="1"/>
  <c r="E25" i="39"/>
  <c r="E25" i="47" s="1"/>
  <c r="D25" i="39"/>
  <c r="D25" i="47" s="1"/>
  <c r="C25" i="39"/>
  <c r="C25" i="47" s="1"/>
  <c r="P24" i="39"/>
  <c r="O24" i="39"/>
  <c r="O24" i="47" s="1"/>
  <c r="N24" i="39"/>
  <c r="N24" i="47" s="1"/>
  <c r="M24" i="39"/>
  <c r="M24" i="47" s="1"/>
  <c r="L24" i="39"/>
  <c r="L24" i="47" s="1"/>
  <c r="K24" i="39"/>
  <c r="K24" i="47" s="1"/>
  <c r="J24" i="39"/>
  <c r="J24" i="47" s="1"/>
  <c r="I24" i="39"/>
  <c r="I24" i="47" s="1"/>
  <c r="H24" i="39"/>
  <c r="H24" i="47" s="1"/>
  <c r="G24" i="39"/>
  <c r="G24" i="47" s="1"/>
  <c r="F24" i="39"/>
  <c r="F24" i="47" s="1"/>
  <c r="E24" i="39"/>
  <c r="E24" i="47" s="1"/>
  <c r="D24" i="39"/>
  <c r="D24" i="47" s="1"/>
  <c r="C24" i="39"/>
  <c r="C24" i="47" s="1"/>
  <c r="B26" i="39"/>
  <c r="B26" i="47" s="1"/>
  <c r="B25" i="39"/>
  <c r="B25" i="47" s="1"/>
  <c r="B24" i="39"/>
  <c r="B24" i="47" s="1"/>
  <c r="P23" i="39"/>
  <c r="O23" i="39"/>
  <c r="O23" i="47" s="1"/>
  <c r="N23" i="39"/>
  <c r="N23" i="47" s="1"/>
  <c r="M23" i="39"/>
  <c r="M23" i="47" s="1"/>
  <c r="L23" i="39"/>
  <c r="L23" i="47" s="1"/>
  <c r="K23" i="39"/>
  <c r="K23" i="47" s="1"/>
  <c r="J23" i="39"/>
  <c r="J23" i="47" s="1"/>
  <c r="I23" i="39"/>
  <c r="I23" i="47" s="1"/>
  <c r="H23" i="39"/>
  <c r="H23" i="47" s="1"/>
  <c r="G23" i="39"/>
  <c r="G23" i="47" s="1"/>
  <c r="F23" i="39"/>
  <c r="F23" i="47" s="1"/>
  <c r="E23" i="39"/>
  <c r="E23" i="47" s="1"/>
  <c r="D23" i="39"/>
  <c r="D23" i="47" s="1"/>
  <c r="C23" i="39"/>
  <c r="C23" i="47" s="1"/>
  <c r="P22" i="39"/>
  <c r="O22" i="39"/>
  <c r="O22" i="47" s="1"/>
  <c r="N22" i="39"/>
  <c r="N22" i="47" s="1"/>
  <c r="M22" i="39"/>
  <c r="M22" i="47" s="1"/>
  <c r="L22" i="39"/>
  <c r="L22" i="47" s="1"/>
  <c r="K22" i="39"/>
  <c r="K22" i="47" s="1"/>
  <c r="J22" i="39"/>
  <c r="J22" i="47" s="1"/>
  <c r="I22" i="39"/>
  <c r="I22" i="47" s="1"/>
  <c r="H22" i="39"/>
  <c r="H22" i="47" s="1"/>
  <c r="G22" i="39"/>
  <c r="G22" i="47" s="1"/>
  <c r="F22" i="39"/>
  <c r="F22" i="47" s="1"/>
  <c r="E22" i="39"/>
  <c r="E22" i="47" s="1"/>
  <c r="D22" i="39"/>
  <c r="D22" i="47" s="1"/>
  <c r="C22" i="39"/>
  <c r="C22" i="47" s="1"/>
  <c r="P21" i="39"/>
  <c r="O21" i="39"/>
  <c r="O21" i="47" s="1"/>
  <c r="N21" i="39"/>
  <c r="N21" i="47" s="1"/>
  <c r="M21" i="39"/>
  <c r="M21" i="47" s="1"/>
  <c r="L21" i="39"/>
  <c r="L21" i="47" s="1"/>
  <c r="K21" i="39"/>
  <c r="K21" i="47" s="1"/>
  <c r="J21" i="39"/>
  <c r="J21" i="47" s="1"/>
  <c r="I21" i="39"/>
  <c r="I21" i="47" s="1"/>
  <c r="H21" i="39"/>
  <c r="H21" i="47" s="1"/>
  <c r="G21" i="39"/>
  <c r="G21" i="47" s="1"/>
  <c r="F21" i="39"/>
  <c r="F21" i="47" s="1"/>
  <c r="E21" i="39"/>
  <c r="E21" i="47" s="1"/>
  <c r="D21" i="39"/>
  <c r="D21" i="47" s="1"/>
  <c r="C21" i="39"/>
  <c r="C21" i="47" s="1"/>
  <c r="P16" i="48" l="1"/>
  <c r="P29" i="47"/>
  <c r="P33" i="47"/>
  <c r="P24" i="48"/>
  <c r="P11" i="48"/>
  <c r="P17" i="49"/>
  <c r="P7" i="48"/>
  <c r="P28" i="47"/>
  <c r="P8" i="48"/>
  <c r="P17" i="48"/>
  <c r="P22" i="48"/>
  <c r="P26" i="48"/>
  <c r="P31" i="48"/>
  <c r="P10" i="49"/>
  <c r="P35" i="47"/>
  <c r="P39" i="47"/>
  <c r="P36" i="47"/>
  <c r="P14" i="48"/>
  <c r="P18" i="48"/>
  <c r="P10" i="48"/>
  <c r="P15" i="48"/>
  <c r="P19" i="48"/>
  <c r="P21" i="48"/>
  <c r="P25" i="48"/>
  <c r="P29" i="48"/>
  <c r="P33" i="48"/>
  <c r="P37" i="47"/>
  <c r="P12" i="48"/>
  <c r="P30" i="48"/>
  <c r="P21" i="49"/>
  <c r="P25" i="49"/>
  <c r="P38" i="47"/>
  <c r="P40" i="47"/>
  <c r="P9" i="48"/>
  <c r="P23" i="48"/>
  <c r="P28" i="48"/>
  <c r="P32" i="48"/>
  <c r="P24" i="49"/>
  <c r="P23" i="49"/>
  <c r="P22" i="49"/>
  <c r="P26" i="49"/>
  <c r="P19" i="49"/>
  <c r="P16" i="49"/>
  <c r="P15" i="49"/>
  <c r="P14" i="49"/>
  <c r="P18" i="49"/>
  <c r="P7" i="49"/>
  <c r="P9" i="49"/>
  <c r="P11" i="49"/>
  <c r="P8" i="49"/>
  <c r="P12" i="49"/>
  <c r="P35" i="48"/>
  <c r="P39" i="48"/>
  <c r="P36" i="48"/>
  <c r="P26" i="47"/>
  <c r="P25" i="47"/>
  <c r="P24" i="47"/>
  <c r="P30" i="47"/>
  <c r="P31" i="47"/>
  <c r="P40" i="48"/>
  <c r="P38" i="48"/>
  <c r="P37" i="48"/>
  <c r="B23" i="39"/>
  <c r="B23" i="47" s="1"/>
  <c r="P23" i="47" s="1"/>
  <c r="B22" i="39"/>
  <c r="B22" i="47" s="1"/>
  <c r="P22" i="47" s="1"/>
  <c r="B21" i="39"/>
  <c r="B21" i="47" s="1"/>
  <c r="P21" i="47" s="1"/>
  <c r="P19" i="39"/>
  <c r="O19" i="39"/>
  <c r="O19" i="47" s="1"/>
  <c r="N19" i="39"/>
  <c r="N19" i="47" s="1"/>
  <c r="M19" i="39"/>
  <c r="M19" i="47" s="1"/>
  <c r="L19" i="39"/>
  <c r="L19" i="47" s="1"/>
  <c r="K19" i="39"/>
  <c r="K19" i="47" s="1"/>
  <c r="J19" i="39"/>
  <c r="J19" i="47" s="1"/>
  <c r="I19" i="39"/>
  <c r="I19" i="47" s="1"/>
  <c r="H19" i="39"/>
  <c r="H19" i="47" s="1"/>
  <c r="G19" i="39"/>
  <c r="G19" i="47" s="1"/>
  <c r="F19" i="39"/>
  <c r="F19" i="47" s="1"/>
  <c r="E19" i="39"/>
  <c r="E19" i="47" s="1"/>
  <c r="D19" i="39"/>
  <c r="D19" i="47" s="1"/>
  <c r="C19" i="39"/>
  <c r="C19" i="47" s="1"/>
  <c r="P18" i="39"/>
  <c r="O18" i="39"/>
  <c r="O18" i="47" s="1"/>
  <c r="N18" i="39"/>
  <c r="N18" i="47" s="1"/>
  <c r="M18" i="39"/>
  <c r="M18" i="47" s="1"/>
  <c r="L18" i="39"/>
  <c r="L18" i="47" s="1"/>
  <c r="K18" i="39"/>
  <c r="K18" i="47" s="1"/>
  <c r="J18" i="39"/>
  <c r="J18" i="47" s="1"/>
  <c r="I18" i="39"/>
  <c r="I18" i="47" s="1"/>
  <c r="H18" i="39"/>
  <c r="H18" i="47" s="1"/>
  <c r="G18" i="39"/>
  <c r="G18" i="47" s="1"/>
  <c r="F18" i="39"/>
  <c r="F18" i="47" s="1"/>
  <c r="E18" i="39"/>
  <c r="E18" i="47" s="1"/>
  <c r="D18" i="39"/>
  <c r="D18" i="47" s="1"/>
  <c r="C18" i="39"/>
  <c r="C18" i="47" s="1"/>
  <c r="P17" i="39"/>
  <c r="O17" i="39"/>
  <c r="O17" i="47" s="1"/>
  <c r="N17" i="39"/>
  <c r="N17" i="47" s="1"/>
  <c r="M17" i="39"/>
  <c r="M17" i="47" s="1"/>
  <c r="L17" i="39"/>
  <c r="L17" i="47" s="1"/>
  <c r="K17" i="39"/>
  <c r="K17" i="47" s="1"/>
  <c r="J17" i="39"/>
  <c r="J17" i="47" s="1"/>
  <c r="I17" i="39"/>
  <c r="I17" i="47" s="1"/>
  <c r="H17" i="39"/>
  <c r="H17" i="47" s="1"/>
  <c r="G17" i="39"/>
  <c r="G17" i="47" s="1"/>
  <c r="F17" i="39"/>
  <c r="F17" i="47" s="1"/>
  <c r="E17" i="39"/>
  <c r="E17" i="47" s="1"/>
  <c r="D17" i="39"/>
  <c r="D17" i="47" s="1"/>
  <c r="C17" i="39"/>
  <c r="C17" i="47" s="1"/>
  <c r="P16" i="39"/>
  <c r="O16" i="39"/>
  <c r="O16" i="47" s="1"/>
  <c r="N16" i="39"/>
  <c r="N16" i="47" s="1"/>
  <c r="M16" i="39"/>
  <c r="M16" i="47" s="1"/>
  <c r="L16" i="39"/>
  <c r="L16" i="47" s="1"/>
  <c r="K16" i="39"/>
  <c r="K16" i="47" s="1"/>
  <c r="J16" i="39"/>
  <c r="J16" i="47" s="1"/>
  <c r="I16" i="39"/>
  <c r="I16" i="47" s="1"/>
  <c r="H16" i="39"/>
  <c r="H16" i="47" s="1"/>
  <c r="G16" i="39"/>
  <c r="G16" i="47" s="1"/>
  <c r="F16" i="39"/>
  <c r="F16" i="47" s="1"/>
  <c r="E16" i="39"/>
  <c r="E16" i="47" s="1"/>
  <c r="D16" i="39"/>
  <c r="D16" i="47" s="1"/>
  <c r="C16" i="39"/>
  <c r="C16" i="47" s="1"/>
  <c r="P15" i="39"/>
  <c r="O15" i="39"/>
  <c r="O15" i="47" s="1"/>
  <c r="N15" i="39"/>
  <c r="N15" i="47" s="1"/>
  <c r="M15" i="39"/>
  <c r="M15" i="47" s="1"/>
  <c r="L15" i="39"/>
  <c r="L15" i="47" s="1"/>
  <c r="K15" i="39"/>
  <c r="K15" i="47" s="1"/>
  <c r="J15" i="39"/>
  <c r="J15" i="47" s="1"/>
  <c r="I15" i="39"/>
  <c r="I15" i="47" s="1"/>
  <c r="H15" i="39"/>
  <c r="H15" i="47" s="1"/>
  <c r="G15" i="39"/>
  <c r="G15" i="47" s="1"/>
  <c r="F15" i="39"/>
  <c r="F15" i="47" s="1"/>
  <c r="E15" i="39"/>
  <c r="E15" i="47" s="1"/>
  <c r="D15" i="39"/>
  <c r="D15" i="47" s="1"/>
  <c r="C15" i="39"/>
  <c r="C15" i="47" s="1"/>
  <c r="P14" i="39"/>
  <c r="O14" i="39"/>
  <c r="O14" i="47" s="1"/>
  <c r="N14" i="39"/>
  <c r="N14" i="47" s="1"/>
  <c r="M14" i="39"/>
  <c r="M14" i="47" s="1"/>
  <c r="L14" i="39"/>
  <c r="L14" i="47" s="1"/>
  <c r="K14" i="39"/>
  <c r="K14" i="47" s="1"/>
  <c r="J14" i="39"/>
  <c r="J14" i="47" s="1"/>
  <c r="I14" i="39"/>
  <c r="I14" i="47" s="1"/>
  <c r="H14" i="39"/>
  <c r="H14" i="47" s="1"/>
  <c r="G14" i="39"/>
  <c r="G14" i="47" s="1"/>
  <c r="F14" i="39"/>
  <c r="F14" i="47" s="1"/>
  <c r="E14" i="39"/>
  <c r="E14" i="47" s="1"/>
  <c r="D14" i="39"/>
  <c r="D14" i="47" s="1"/>
  <c r="C14" i="39"/>
  <c r="C14" i="47" s="1"/>
  <c r="B19" i="39"/>
  <c r="B19" i="47" s="1"/>
  <c r="B18" i="39"/>
  <c r="B18" i="47" s="1"/>
  <c r="B17" i="39"/>
  <c r="B17" i="47" s="1"/>
  <c r="B16" i="39"/>
  <c r="B16" i="47" s="1"/>
  <c r="B15" i="39"/>
  <c r="B15" i="47" s="1"/>
  <c r="B14" i="39"/>
  <c r="B14" i="47" s="1"/>
  <c r="P12" i="39"/>
  <c r="O12" i="39"/>
  <c r="O12" i="47" s="1"/>
  <c r="N12" i="39"/>
  <c r="N12" i="47" s="1"/>
  <c r="M12" i="39"/>
  <c r="M12" i="47" s="1"/>
  <c r="L12" i="39"/>
  <c r="L12" i="47" s="1"/>
  <c r="K12" i="39"/>
  <c r="K12" i="47" s="1"/>
  <c r="J12" i="39"/>
  <c r="J12" i="47" s="1"/>
  <c r="I12" i="39"/>
  <c r="I12" i="47" s="1"/>
  <c r="H12" i="39"/>
  <c r="H12" i="47" s="1"/>
  <c r="G12" i="39"/>
  <c r="G12" i="47" s="1"/>
  <c r="F12" i="39"/>
  <c r="F12" i="47" s="1"/>
  <c r="E12" i="39"/>
  <c r="E12" i="47" s="1"/>
  <c r="D12" i="39"/>
  <c r="D12" i="47" s="1"/>
  <c r="C12" i="39"/>
  <c r="C12" i="47" s="1"/>
  <c r="P11" i="39"/>
  <c r="O11" i="39"/>
  <c r="O11" i="47" s="1"/>
  <c r="N11" i="39"/>
  <c r="N11" i="47" s="1"/>
  <c r="M11" i="39"/>
  <c r="M11" i="47" s="1"/>
  <c r="L11" i="39"/>
  <c r="L11" i="47" s="1"/>
  <c r="K11" i="39"/>
  <c r="K11" i="47" s="1"/>
  <c r="J11" i="39"/>
  <c r="J11" i="47" s="1"/>
  <c r="I11" i="39"/>
  <c r="I11" i="47" s="1"/>
  <c r="H11" i="39"/>
  <c r="H11" i="47" s="1"/>
  <c r="G11" i="39"/>
  <c r="G11" i="47" s="1"/>
  <c r="F11" i="39"/>
  <c r="F11" i="47" s="1"/>
  <c r="E11" i="39"/>
  <c r="E11" i="47" s="1"/>
  <c r="D11" i="39"/>
  <c r="D11" i="47" s="1"/>
  <c r="C11" i="39"/>
  <c r="C11" i="47" s="1"/>
  <c r="P10" i="39"/>
  <c r="O10" i="39"/>
  <c r="O10" i="47" s="1"/>
  <c r="N10" i="39"/>
  <c r="N10" i="47" s="1"/>
  <c r="M10" i="39"/>
  <c r="M10" i="47" s="1"/>
  <c r="L10" i="39"/>
  <c r="L10" i="47" s="1"/>
  <c r="K10" i="39"/>
  <c r="K10" i="47" s="1"/>
  <c r="J10" i="39"/>
  <c r="J10" i="47" s="1"/>
  <c r="I10" i="39"/>
  <c r="I10" i="47" s="1"/>
  <c r="H10" i="39"/>
  <c r="H10" i="47" s="1"/>
  <c r="G10" i="39"/>
  <c r="G10" i="47" s="1"/>
  <c r="F10" i="39"/>
  <c r="F10" i="47" s="1"/>
  <c r="E10" i="39"/>
  <c r="E10" i="47" s="1"/>
  <c r="D10" i="39"/>
  <c r="D10" i="47" s="1"/>
  <c r="C10" i="39"/>
  <c r="C10" i="47" s="1"/>
  <c r="P9" i="39"/>
  <c r="O9" i="39"/>
  <c r="O9" i="47" s="1"/>
  <c r="N9" i="39"/>
  <c r="N9" i="47" s="1"/>
  <c r="M9" i="39"/>
  <c r="M9" i="47" s="1"/>
  <c r="L9" i="39"/>
  <c r="L9" i="47" s="1"/>
  <c r="K9" i="39"/>
  <c r="K9" i="47" s="1"/>
  <c r="J9" i="39"/>
  <c r="J9" i="47" s="1"/>
  <c r="I9" i="39"/>
  <c r="I9" i="47" s="1"/>
  <c r="H9" i="39"/>
  <c r="H9" i="47" s="1"/>
  <c r="G9" i="39"/>
  <c r="G9" i="47" s="1"/>
  <c r="F9" i="39"/>
  <c r="F9" i="47" s="1"/>
  <c r="E9" i="39"/>
  <c r="E9" i="47" s="1"/>
  <c r="D9" i="39"/>
  <c r="D9" i="47" s="1"/>
  <c r="C9" i="39"/>
  <c r="C9" i="47" s="1"/>
  <c r="P8" i="39"/>
  <c r="O8" i="39"/>
  <c r="O8" i="47" s="1"/>
  <c r="N8" i="39"/>
  <c r="N8" i="47" s="1"/>
  <c r="M8" i="39"/>
  <c r="M8" i="47" s="1"/>
  <c r="L8" i="39"/>
  <c r="L8" i="47" s="1"/>
  <c r="K8" i="39"/>
  <c r="K8" i="47" s="1"/>
  <c r="J8" i="39"/>
  <c r="J8" i="47" s="1"/>
  <c r="I8" i="39"/>
  <c r="I8" i="47" s="1"/>
  <c r="H8" i="39"/>
  <c r="H8" i="47" s="1"/>
  <c r="G8" i="39"/>
  <c r="G8" i="47" s="1"/>
  <c r="F8" i="39"/>
  <c r="F8" i="47" s="1"/>
  <c r="E8" i="39"/>
  <c r="E8" i="47" s="1"/>
  <c r="D8" i="39"/>
  <c r="D8" i="47" s="1"/>
  <c r="C8" i="39"/>
  <c r="C8" i="47" s="1"/>
  <c r="P7" i="39"/>
  <c r="O7" i="39"/>
  <c r="O7" i="47" s="1"/>
  <c r="N7" i="39"/>
  <c r="N7" i="47" s="1"/>
  <c r="M7" i="39"/>
  <c r="M7" i="47" s="1"/>
  <c r="L7" i="39"/>
  <c r="L7" i="47" s="1"/>
  <c r="K7" i="39"/>
  <c r="K7" i="47" s="1"/>
  <c r="J7" i="39"/>
  <c r="J7" i="47" s="1"/>
  <c r="I7" i="39"/>
  <c r="I7" i="47" s="1"/>
  <c r="H7" i="39"/>
  <c r="H7" i="47" s="1"/>
  <c r="G7" i="39"/>
  <c r="G7" i="47" s="1"/>
  <c r="F7" i="39"/>
  <c r="F7" i="47" s="1"/>
  <c r="E7" i="39"/>
  <c r="E7" i="47" s="1"/>
  <c r="D7" i="39"/>
  <c r="D7" i="47" s="1"/>
  <c r="C7" i="39"/>
  <c r="C7" i="47" s="1"/>
  <c r="B12" i="39"/>
  <c r="B12" i="47" s="1"/>
  <c r="B11" i="39"/>
  <c r="B11" i="47" s="1"/>
  <c r="B10" i="39"/>
  <c r="B10" i="47" s="1"/>
  <c r="B9" i="39"/>
  <c r="B9" i="47" s="1"/>
  <c r="B8" i="39"/>
  <c r="B8" i="47" s="1"/>
  <c r="B7" i="39"/>
  <c r="B7" i="47" s="1"/>
  <c r="P40" i="8"/>
  <c r="O40" i="8"/>
  <c r="O40" i="46" s="1"/>
  <c r="N40" i="8"/>
  <c r="N40" i="46" s="1"/>
  <c r="M40" i="8"/>
  <c r="M40" i="46" s="1"/>
  <c r="L40" i="8"/>
  <c r="L40" i="46" s="1"/>
  <c r="K40" i="8"/>
  <c r="K40" i="46" s="1"/>
  <c r="J40" i="8"/>
  <c r="J40" i="46" s="1"/>
  <c r="I40" i="8"/>
  <c r="I40" i="46" s="1"/>
  <c r="H40" i="8"/>
  <c r="H40" i="46" s="1"/>
  <c r="G40" i="8"/>
  <c r="G40" i="46" s="1"/>
  <c r="F40" i="8"/>
  <c r="F40" i="46" s="1"/>
  <c r="E40" i="8"/>
  <c r="E40" i="46" s="1"/>
  <c r="D40" i="8"/>
  <c r="D40" i="46" s="1"/>
  <c r="C40" i="8"/>
  <c r="C40" i="46" s="1"/>
  <c r="P39" i="8"/>
  <c r="O39" i="8"/>
  <c r="O39" i="46" s="1"/>
  <c r="N39" i="8"/>
  <c r="N39" i="46" s="1"/>
  <c r="M39" i="8"/>
  <c r="M39" i="46" s="1"/>
  <c r="L39" i="8"/>
  <c r="L39" i="46" s="1"/>
  <c r="K39" i="8"/>
  <c r="K39" i="46" s="1"/>
  <c r="J39" i="8"/>
  <c r="J39" i="46" s="1"/>
  <c r="I39" i="8"/>
  <c r="I39" i="46" s="1"/>
  <c r="H39" i="8"/>
  <c r="H39" i="46" s="1"/>
  <c r="G39" i="8"/>
  <c r="G39" i="46" s="1"/>
  <c r="F39" i="8"/>
  <c r="F39" i="46" s="1"/>
  <c r="E39" i="8"/>
  <c r="E39" i="46" s="1"/>
  <c r="D39" i="8"/>
  <c r="D39" i="46" s="1"/>
  <c r="C39" i="8"/>
  <c r="C39" i="46" s="1"/>
  <c r="P38" i="8"/>
  <c r="O38" i="8"/>
  <c r="O38" i="46" s="1"/>
  <c r="N38" i="8"/>
  <c r="N38" i="46" s="1"/>
  <c r="M38" i="8"/>
  <c r="M38" i="46" s="1"/>
  <c r="L38" i="8"/>
  <c r="L38" i="46" s="1"/>
  <c r="K38" i="8"/>
  <c r="K38" i="46" s="1"/>
  <c r="J38" i="8"/>
  <c r="J38" i="46" s="1"/>
  <c r="I38" i="8"/>
  <c r="I38" i="46" s="1"/>
  <c r="H38" i="8"/>
  <c r="H38" i="46" s="1"/>
  <c r="G38" i="8"/>
  <c r="G38" i="46" s="1"/>
  <c r="F38" i="8"/>
  <c r="F38" i="46" s="1"/>
  <c r="E38" i="8"/>
  <c r="E38" i="46" s="1"/>
  <c r="D38" i="8"/>
  <c r="D38" i="46" s="1"/>
  <c r="C38" i="8"/>
  <c r="C38" i="46" s="1"/>
  <c r="P37" i="8"/>
  <c r="O37" i="8"/>
  <c r="O37" i="46" s="1"/>
  <c r="N37" i="8"/>
  <c r="N37" i="46" s="1"/>
  <c r="M37" i="8"/>
  <c r="M37" i="46" s="1"/>
  <c r="L37" i="8"/>
  <c r="L37" i="46" s="1"/>
  <c r="K37" i="8"/>
  <c r="K37" i="46" s="1"/>
  <c r="J37" i="8"/>
  <c r="J37" i="46" s="1"/>
  <c r="I37" i="8"/>
  <c r="I37" i="46" s="1"/>
  <c r="H37" i="8"/>
  <c r="H37" i="46" s="1"/>
  <c r="G37" i="8"/>
  <c r="G37" i="46" s="1"/>
  <c r="F37" i="8"/>
  <c r="F37" i="46" s="1"/>
  <c r="E37" i="8"/>
  <c r="E37" i="46" s="1"/>
  <c r="D37" i="8"/>
  <c r="D37" i="46" s="1"/>
  <c r="C37" i="8"/>
  <c r="C37" i="46" s="1"/>
  <c r="P36" i="8"/>
  <c r="O36" i="8"/>
  <c r="O36" i="46" s="1"/>
  <c r="N36" i="8"/>
  <c r="N36" i="46" s="1"/>
  <c r="M36" i="8"/>
  <c r="M36" i="46" s="1"/>
  <c r="L36" i="8"/>
  <c r="L36" i="46" s="1"/>
  <c r="K36" i="8"/>
  <c r="K36" i="46" s="1"/>
  <c r="J36" i="8"/>
  <c r="J36" i="46" s="1"/>
  <c r="I36" i="8"/>
  <c r="I36" i="46" s="1"/>
  <c r="H36" i="8"/>
  <c r="H36" i="46" s="1"/>
  <c r="G36" i="8"/>
  <c r="G36" i="46" s="1"/>
  <c r="F36" i="8"/>
  <c r="F36" i="46" s="1"/>
  <c r="E36" i="8"/>
  <c r="E36" i="46" s="1"/>
  <c r="D36" i="8"/>
  <c r="D36" i="46" s="1"/>
  <c r="C36" i="8"/>
  <c r="C36" i="46" s="1"/>
  <c r="P35" i="8"/>
  <c r="O35" i="8"/>
  <c r="O35" i="46" s="1"/>
  <c r="N35" i="8"/>
  <c r="N35" i="46" s="1"/>
  <c r="M35" i="8"/>
  <c r="M35" i="46" s="1"/>
  <c r="L35" i="8"/>
  <c r="L35" i="46" s="1"/>
  <c r="K35" i="8"/>
  <c r="K35" i="46" s="1"/>
  <c r="J35" i="8"/>
  <c r="J35" i="46" s="1"/>
  <c r="I35" i="8"/>
  <c r="I35" i="46" s="1"/>
  <c r="H35" i="8"/>
  <c r="H35" i="46" s="1"/>
  <c r="G35" i="8"/>
  <c r="G35" i="46" s="1"/>
  <c r="F35" i="8"/>
  <c r="F35" i="46" s="1"/>
  <c r="E35" i="8"/>
  <c r="E35" i="46" s="1"/>
  <c r="D35" i="8"/>
  <c r="D35" i="46" s="1"/>
  <c r="C35" i="8"/>
  <c r="C35" i="46" s="1"/>
  <c r="B40" i="8"/>
  <c r="B40" i="46" s="1"/>
  <c r="B39" i="8"/>
  <c r="B39" i="46" s="1"/>
  <c r="B38" i="8"/>
  <c r="B38" i="46" s="1"/>
  <c r="B37" i="8"/>
  <c r="B37" i="46" s="1"/>
  <c r="B36" i="8"/>
  <c r="B36" i="46" s="1"/>
  <c r="B35" i="8"/>
  <c r="B35" i="46" s="1"/>
  <c r="P33" i="8"/>
  <c r="O33" i="8"/>
  <c r="O33" i="46" s="1"/>
  <c r="N33" i="8"/>
  <c r="N33" i="46" s="1"/>
  <c r="M33" i="8"/>
  <c r="M33" i="46" s="1"/>
  <c r="L33" i="8"/>
  <c r="L33" i="46" s="1"/>
  <c r="K33" i="8"/>
  <c r="K33" i="46" s="1"/>
  <c r="J33" i="8"/>
  <c r="J33" i="46" s="1"/>
  <c r="I33" i="8"/>
  <c r="I33" i="46" s="1"/>
  <c r="H33" i="8"/>
  <c r="H33" i="46" s="1"/>
  <c r="G33" i="8"/>
  <c r="G33" i="46" s="1"/>
  <c r="F33" i="8"/>
  <c r="F33" i="46" s="1"/>
  <c r="E33" i="8"/>
  <c r="E33" i="46" s="1"/>
  <c r="D33" i="8"/>
  <c r="D33" i="46" s="1"/>
  <c r="C33" i="8"/>
  <c r="C33" i="46" s="1"/>
  <c r="P32" i="8"/>
  <c r="O32" i="8"/>
  <c r="O32" i="46" s="1"/>
  <c r="N32" i="8"/>
  <c r="N32" i="46" s="1"/>
  <c r="M32" i="8"/>
  <c r="M32" i="46" s="1"/>
  <c r="L32" i="8"/>
  <c r="L32" i="46" s="1"/>
  <c r="K32" i="8"/>
  <c r="K32" i="46" s="1"/>
  <c r="J32" i="8"/>
  <c r="J32" i="46" s="1"/>
  <c r="I32" i="8"/>
  <c r="I32" i="46" s="1"/>
  <c r="H32" i="8"/>
  <c r="H32" i="46" s="1"/>
  <c r="G32" i="8"/>
  <c r="G32" i="46" s="1"/>
  <c r="F32" i="8"/>
  <c r="F32" i="46" s="1"/>
  <c r="E32" i="8"/>
  <c r="E32" i="46" s="1"/>
  <c r="D32" i="8"/>
  <c r="D32" i="46" s="1"/>
  <c r="C32" i="8"/>
  <c r="C32" i="46" s="1"/>
  <c r="P31" i="8"/>
  <c r="O31" i="8"/>
  <c r="O31" i="46" s="1"/>
  <c r="N31" i="8"/>
  <c r="N31" i="46" s="1"/>
  <c r="M31" i="8"/>
  <c r="M31" i="46" s="1"/>
  <c r="L31" i="8"/>
  <c r="L31" i="46" s="1"/>
  <c r="K31" i="8"/>
  <c r="K31" i="46" s="1"/>
  <c r="J31" i="8"/>
  <c r="J31" i="46" s="1"/>
  <c r="I31" i="8"/>
  <c r="I31" i="46" s="1"/>
  <c r="H31" i="8"/>
  <c r="H31" i="46" s="1"/>
  <c r="G31" i="8"/>
  <c r="G31" i="46" s="1"/>
  <c r="F31" i="8"/>
  <c r="F31" i="46" s="1"/>
  <c r="E31" i="8"/>
  <c r="E31" i="46" s="1"/>
  <c r="D31" i="8"/>
  <c r="D31" i="46" s="1"/>
  <c r="C31" i="8"/>
  <c r="C31" i="46" s="1"/>
  <c r="P30" i="8"/>
  <c r="O30" i="8"/>
  <c r="O30" i="46" s="1"/>
  <c r="N30" i="8"/>
  <c r="N30" i="46" s="1"/>
  <c r="M30" i="8"/>
  <c r="M30" i="46" s="1"/>
  <c r="L30" i="8"/>
  <c r="L30" i="46" s="1"/>
  <c r="K30" i="8"/>
  <c r="K30" i="46" s="1"/>
  <c r="J30" i="8"/>
  <c r="J30" i="46" s="1"/>
  <c r="I30" i="8"/>
  <c r="I30" i="46" s="1"/>
  <c r="H30" i="8"/>
  <c r="H30" i="46" s="1"/>
  <c r="G30" i="8"/>
  <c r="G30" i="46" s="1"/>
  <c r="F30" i="8"/>
  <c r="F30" i="46" s="1"/>
  <c r="E30" i="8"/>
  <c r="E30" i="46" s="1"/>
  <c r="D30" i="8"/>
  <c r="D30" i="46" s="1"/>
  <c r="C30" i="8"/>
  <c r="C30" i="46" s="1"/>
  <c r="P29" i="8"/>
  <c r="O29" i="8"/>
  <c r="O29" i="46" s="1"/>
  <c r="N29" i="8"/>
  <c r="N29" i="46" s="1"/>
  <c r="M29" i="8"/>
  <c r="M29" i="46" s="1"/>
  <c r="L29" i="8"/>
  <c r="L29" i="46" s="1"/>
  <c r="K29" i="8"/>
  <c r="K29" i="46" s="1"/>
  <c r="J29" i="8"/>
  <c r="J29" i="46" s="1"/>
  <c r="I29" i="8"/>
  <c r="I29" i="46" s="1"/>
  <c r="H29" i="8"/>
  <c r="H29" i="46" s="1"/>
  <c r="G29" i="8"/>
  <c r="G29" i="46" s="1"/>
  <c r="F29" i="8"/>
  <c r="F29" i="46" s="1"/>
  <c r="E29" i="8"/>
  <c r="E29" i="46" s="1"/>
  <c r="D29" i="8"/>
  <c r="D29" i="46" s="1"/>
  <c r="C29" i="8"/>
  <c r="C29" i="46" s="1"/>
  <c r="P28" i="8"/>
  <c r="O28" i="8"/>
  <c r="O28" i="46" s="1"/>
  <c r="N28" i="8"/>
  <c r="N28" i="46" s="1"/>
  <c r="M28" i="8"/>
  <c r="M28" i="46" s="1"/>
  <c r="L28" i="8"/>
  <c r="L28" i="46" s="1"/>
  <c r="K28" i="8"/>
  <c r="K28" i="46" s="1"/>
  <c r="J28" i="8"/>
  <c r="J28" i="46" s="1"/>
  <c r="I28" i="8"/>
  <c r="I28" i="46" s="1"/>
  <c r="H28" i="8"/>
  <c r="H28" i="46" s="1"/>
  <c r="G28" i="8"/>
  <c r="G28" i="46" s="1"/>
  <c r="F28" i="8"/>
  <c r="F28" i="46" s="1"/>
  <c r="E28" i="8"/>
  <c r="E28" i="46" s="1"/>
  <c r="D28" i="8"/>
  <c r="D28" i="46" s="1"/>
  <c r="C28" i="8"/>
  <c r="C28" i="46" s="1"/>
  <c r="B33" i="8"/>
  <c r="B33" i="46" s="1"/>
  <c r="B32" i="8"/>
  <c r="B32" i="46" s="1"/>
  <c r="B31" i="8"/>
  <c r="B31" i="46" s="1"/>
  <c r="B30" i="8"/>
  <c r="B30" i="46" s="1"/>
  <c r="B29" i="8"/>
  <c r="B29" i="46" s="1"/>
  <c r="B28" i="8"/>
  <c r="B28" i="46" s="1"/>
  <c r="P26" i="8"/>
  <c r="O26" i="8"/>
  <c r="O26" i="46" s="1"/>
  <c r="N26" i="8"/>
  <c r="N26" i="46" s="1"/>
  <c r="M26" i="8"/>
  <c r="M26" i="46" s="1"/>
  <c r="L26" i="8"/>
  <c r="L26" i="46" s="1"/>
  <c r="K26" i="8"/>
  <c r="K26" i="46" s="1"/>
  <c r="J26" i="8"/>
  <c r="J26" i="46" s="1"/>
  <c r="I26" i="8"/>
  <c r="I26" i="46" s="1"/>
  <c r="H26" i="8"/>
  <c r="H26" i="46" s="1"/>
  <c r="G26" i="8"/>
  <c r="G26" i="46" s="1"/>
  <c r="F26" i="8"/>
  <c r="F26" i="46" s="1"/>
  <c r="E26" i="8"/>
  <c r="E26" i="46" s="1"/>
  <c r="D26" i="8"/>
  <c r="D26" i="46" s="1"/>
  <c r="C26" i="8"/>
  <c r="C26" i="46" s="1"/>
  <c r="P25" i="8"/>
  <c r="O25" i="8"/>
  <c r="O25" i="46" s="1"/>
  <c r="N25" i="8"/>
  <c r="N25" i="46" s="1"/>
  <c r="M25" i="8"/>
  <c r="M25" i="46" s="1"/>
  <c r="L25" i="8"/>
  <c r="L25" i="46" s="1"/>
  <c r="K25" i="8"/>
  <c r="K25" i="46" s="1"/>
  <c r="J25" i="8"/>
  <c r="J25" i="46" s="1"/>
  <c r="I25" i="8"/>
  <c r="I25" i="46" s="1"/>
  <c r="H25" i="8"/>
  <c r="H25" i="46" s="1"/>
  <c r="G25" i="8"/>
  <c r="G25" i="46" s="1"/>
  <c r="F25" i="8"/>
  <c r="F25" i="46" s="1"/>
  <c r="E25" i="8"/>
  <c r="E25" i="46" s="1"/>
  <c r="D25" i="8"/>
  <c r="D25" i="46" s="1"/>
  <c r="C25" i="8"/>
  <c r="C25" i="46" s="1"/>
  <c r="P24" i="8"/>
  <c r="O24" i="8"/>
  <c r="O24" i="46" s="1"/>
  <c r="N24" i="8"/>
  <c r="N24" i="46" s="1"/>
  <c r="M24" i="8"/>
  <c r="M24" i="46" s="1"/>
  <c r="L24" i="8"/>
  <c r="L24" i="46" s="1"/>
  <c r="K24" i="8"/>
  <c r="K24" i="46" s="1"/>
  <c r="J24" i="8"/>
  <c r="J24" i="46" s="1"/>
  <c r="I24" i="8"/>
  <c r="I24" i="46" s="1"/>
  <c r="H24" i="8"/>
  <c r="H24" i="46" s="1"/>
  <c r="G24" i="8"/>
  <c r="G24" i="46" s="1"/>
  <c r="F24" i="8"/>
  <c r="F24" i="46" s="1"/>
  <c r="E24" i="8"/>
  <c r="E24" i="46" s="1"/>
  <c r="D24" i="8"/>
  <c r="D24" i="46" s="1"/>
  <c r="C24" i="8"/>
  <c r="C24" i="46" s="1"/>
  <c r="P23" i="8"/>
  <c r="O23" i="8"/>
  <c r="O23" i="46" s="1"/>
  <c r="N23" i="8"/>
  <c r="N23" i="46" s="1"/>
  <c r="M23" i="8"/>
  <c r="M23" i="46" s="1"/>
  <c r="L23" i="8"/>
  <c r="L23" i="46" s="1"/>
  <c r="K23" i="8"/>
  <c r="K23" i="46" s="1"/>
  <c r="J23" i="8"/>
  <c r="J23" i="46" s="1"/>
  <c r="I23" i="8"/>
  <c r="I23" i="46" s="1"/>
  <c r="H23" i="8"/>
  <c r="H23" i="46" s="1"/>
  <c r="G23" i="8"/>
  <c r="G23" i="46" s="1"/>
  <c r="F23" i="8"/>
  <c r="F23" i="46" s="1"/>
  <c r="E23" i="8"/>
  <c r="E23" i="46" s="1"/>
  <c r="D23" i="8"/>
  <c r="D23" i="46" s="1"/>
  <c r="C23" i="8"/>
  <c r="C23" i="46" s="1"/>
  <c r="P22" i="8"/>
  <c r="O22" i="8"/>
  <c r="O22" i="46" s="1"/>
  <c r="N22" i="8"/>
  <c r="N22" i="46" s="1"/>
  <c r="M22" i="8"/>
  <c r="M22" i="46" s="1"/>
  <c r="L22" i="8"/>
  <c r="L22" i="46" s="1"/>
  <c r="K22" i="8"/>
  <c r="K22" i="46" s="1"/>
  <c r="J22" i="8"/>
  <c r="J22" i="46" s="1"/>
  <c r="I22" i="8"/>
  <c r="I22" i="46" s="1"/>
  <c r="H22" i="8"/>
  <c r="H22" i="46" s="1"/>
  <c r="G22" i="8"/>
  <c r="G22" i="46" s="1"/>
  <c r="F22" i="8"/>
  <c r="F22" i="46" s="1"/>
  <c r="E22" i="8"/>
  <c r="E22" i="46" s="1"/>
  <c r="D22" i="8"/>
  <c r="D22" i="46" s="1"/>
  <c r="C22" i="8"/>
  <c r="C22" i="46" s="1"/>
  <c r="P21" i="8"/>
  <c r="O21" i="8"/>
  <c r="O21" i="46" s="1"/>
  <c r="N21" i="8"/>
  <c r="N21" i="46" s="1"/>
  <c r="M21" i="8"/>
  <c r="M21" i="46" s="1"/>
  <c r="L21" i="8"/>
  <c r="L21" i="46" s="1"/>
  <c r="K21" i="8"/>
  <c r="K21" i="46" s="1"/>
  <c r="J21" i="8"/>
  <c r="J21" i="46" s="1"/>
  <c r="I21" i="8"/>
  <c r="I21" i="46" s="1"/>
  <c r="H21" i="8"/>
  <c r="H21" i="46" s="1"/>
  <c r="G21" i="8"/>
  <c r="G21" i="46" s="1"/>
  <c r="F21" i="8"/>
  <c r="F21" i="46" s="1"/>
  <c r="E21" i="8"/>
  <c r="E21" i="46" s="1"/>
  <c r="D21" i="8"/>
  <c r="D21" i="46" s="1"/>
  <c r="C21" i="8"/>
  <c r="C21" i="46" s="1"/>
  <c r="B26" i="8"/>
  <c r="B26" i="46" s="1"/>
  <c r="B25" i="8"/>
  <c r="B25" i="46" s="1"/>
  <c r="B24" i="8"/>
  <c r="B24" i="46" s="1"/>
  <c r="B23" i="8"/>
  <c r="B23" i="46" s="1"/>
  <c r="B22" i="8"/>
  <c r="B22" i="46" s="1"/>
  <c r="B21" i="8"/>
  <c r="B21" i="46" s="1"/>
  <c r="P19" i="8"/>
  <c r="O19" i="8"/>
  <c r="O19" i="46" s="1"/>
  <c r="N19" i="8"/>
  <c r="N19" i="46" s="1"/>
  <c r="M19" i="8"/>
  <c r="M19" i="46" s="1"/>
  <c r="L19" i="8"/>
  <c r="L19" i="46" s="1"/>
  <c r="K19" i="8"/>
  <c r="K19" i="46" s="1"/>
  <c r="J19" i="8"/>
  <c r="J19" i="46" s="1"/>
  <c r="I19" i="8"/>
  <c r="I19" i="46" s="1"/>
  <c r="H19" i="8"/>
  <c r="H19" i="46" s="1"/>
  <c r="G19" i="8"/>
  <c r="G19" i="46" s="1"/>
  <c r="F19" i="8"/>
  <c r="F19" i="46" s="1"/>
  <c r="E19" i="8"/>
  <c r="E19" i="46" s="1"/>
  <c r="D19" i="8"/>
  <c r="D19" i="46" s="1"/>
  <c r="C19" i="8"/>
  <c r="C19" i="46" s="1"/>
  <c r="P18" i="8"/>
  <c r="O18" i="8"/>
  <c r="O18" i="46" s="1"/>
  <c r="N18" i="8"/>
  <c r="N18" i="46" s="1"/>
  <c r="M18" i="8"/>
  <c r="M18" i="46" s="1"/>
  <c r="L18" i="8"/>
  <c r="L18" i="46" s="1"/>
  <c r="K18" i="8"/>
  <c r="K18" i="46" s="1"/>
  <c r="J18" i="8"/>
  <c r="J18" i="46" s="1"/>
  <c r="I18" i="8"/>
  <c r="I18" i="46" s="1"/>
  <c r="H18" i="8"/>
  <c r="H18" i="46" s="1"/>
  <c r="G18" i="8"/>
  <c r="G18" i="46" s="1"/>
  <c r="F18" i="8"/>
  <c r="F18" i="46" s="1"/>
  <c r="E18" i="8"/>
  <c r="E18" i="46" s="1"/>
  <c r="D18" i="8"/>
  <c r="D18" i="46" s="1"/>
  <c r="C18" i="8"/>
  <c r="C18" i="46" s="1"/>
  <c r="P17" i="8"/>
  <c r="O17" i="8"/>
  <c r="O17" i="46" s="1"/>
  <c r="N17" i="8"/>
  <c r="N17" i="46" s="1"/>
  <c r="M17" i="8"/>
  <c r="M17" i="46" s="1"/>
  <c r="L17" i="8"/>
  <c r="L17" i="46" s="1"/>
  <c r="K17" i="8"/>
  <c r="K17" i="46" s="1"/>
  <c r="J17" i="8"/>
  <c r="J17" i="46" s="1"/>
  <c r="I17" i="8"/>
  <c r="I17" i="46" s="1"/>
  <c r="H17" i="8"/>
  <c r="H17" i="46" s="1"/>
  <c r="G17" i="8"/>
  <c r="G17" i="46" s="1"/>
  <c r="F17" i="8"/>
  <c r="F17" i="46" s="1"/>
  <c r="E17" i="8"/>
  <c r="E17" i="46" s="1"/>
  <c r="D17" i="8"/>
  <c r="D17" i="46" s="1"/>
  <c r="C17" i="8"/>
  <c r="C17" i="46" s="1"/>
  <c r="P16" i="8"/>
  <c r="O16" i="8"/>
  <c r="O16" i="46" s="1"/>
  <c r="N16" i="8"/>
  <c r="N16" i="46" s="1"/>
  <c r="M16" i="8"/>
  <c r="M16" i="46" s="1"/>
  <c r="L16" i="8"/>
  <c r="L16" i="46" s="1"/>
  <c r="K16" i="8"/>
  <c r="K16" i="46" s="1"/>
  <c r="J16" i="8"/>
  <c r="J16" i="46" s="1"/>
  <c r="I16" i="8"/>
  <c r="I16" i="46" s="1"/>
  <c r="H16" i="8"/>
  <c r="H16" i="46" s="1"/>
  <c r="G16" i="8"/>
  <c r="G16" i="46" s="1"/>
  <c r="F16" i="8"/>
  <c r="F16" i="46" s="1"/>
  <c r="E16" i="8"/>
  <c r="E16" i="46" s="1"/>
  <c r="D16" i="8"/>
  <c r="D16" i="46" s="1"/>
  <c r="C16" i="8"/>
  <c r="C16" i="46" s="1"/>
  <c r="P15" i="8"/>
  <c r="O15" i="8"/>
  <c r="O15" i="46" s="1"/>
  <c r="N15" i="8"/>
  <c r="N15" i="46" s="1"/>
  <c r="M15" i="8"/>
  <c r="M15" i="46" s="1"/>
  <c r="L15" i="8"/>
  <c r="L15" i="46" s="1"/>
  <c r="K15" i="8"/>
  <c r="K15" i="46" s="1"/>
  <c r="J15" i="8"/>
  <c r="J15" i="46" s="1"/>
  <c r="I15" i="8"/>
  <c r="I15" i="46" s="1"/>
  <c r="H15" i="8"/>
  <c r="H15" i="46" s="1"/>
  <c r="G15" i="8"/>
  <c r="G15" i="46" s="1"/>
  <c r="F15" i="8"/>
  <c r="F15" i="46" s="1"/>
  <c r="E15" i="8"/>
  <c r="E15" i="46" s="1"/>
  <c r="D15" i="8"/>
  <c r="D15" i="46" s="1"/>
  <c r="C15" i="8"/>
  <c r="C15" i="46" s="1"/>
  <c r="P14" i="8"/>
  <c r="O14" i="8"/>
  <c r="O14" i="46" s="1"/>
  <c r="N14" i="8"/>
  <c r="N14" i="46" s="1"/>
  <c r="M14" i="8"/>
  <c r="M14" i="46" s="1"/>
  <c r="L14" i="8"/>
  <c r="L14" i="46" s="1"/>
  <c r="K14" i="8"/>
  <c r="K14" i="46" s="1"/>
  <c r="J14" i="8"/>
  <c r="J14" i="46" s="1"/>
  <c r="I14" i="8"/>
  <c r="I14" i="46" s="1"/>
  <c r="H14" i="8"/>
  <c r="H14" i="46" s="1"/>
  <c r="G14" i="8"/>
  <c r="G14" i="46" s="1"/>
  <c r="F14" i="8"/>
  <c r="F14" i="46" s="1"/>
  <c r="E14" i="8"/>
  <c r="E14" i="46" s="1"/>
  <c r="D14" i="8"/>
  <c r="D14" i="46" s="1"/>
  <c r="C14" i="8"/>
  <c r="C14" i="46" s="1"/>
  <c r="B19" i="8"/>
  <c r="B19" i="46" s="1"/>
  <c r="B18" i="8"/>
  <c r="B18" i="46" s="1"/>
  <c r="B17" i="8"/>
  <c r="B17" i="46" s="1"/>
  <c r="B16" i="8"/>
  <c r="B16" i="46" s="1"/>
  <c r="B15" i="8"/>
  <c r="B15" i="46" s="1"/>
  <c r="B14" i="8"/>
  <c r="B14" i="46" s="1"/>
  <c r="B12" i="8"/>
  <c r="B12" i="46" s="1"/>
  <c r="P12" i="46" s="1"/>
  <c r="B11" i="8"/>
  <c r="B11" i="46" s="1"/>
  <c r="P11" i="46" s="1"/>
  <c r="B10" i="8"/>
  <c r="B10" i="46" s="1"/>
  <c r="P10" i="46" s="1"/>
  <c r="B9" i="8"/>
  <c r="B9" i="46" s="1"/>
  <c r="P9" i="46" s="1"/>
  <c r="B8" i="8"/>
  <c r="B8" i="46" s="1"/>
  <c r="P8" i="46" s="1"/>
  <c r="B7" i="8"/>
  <c r="B7" i="46" s="1"/>
  <c r="P7" i="46" s="1"/>
  <c r="A1" i="45"/>
  <c r="A1" i="44"/>
  <c r="A1" i="43"/>
  <c r="A1" i="42"/>
  <c r="A1" i="41"/>
  <c r="DJ1" i="1"/>
  <c r="CT1" i="1"/>
  <c r="CD1" i="1"/>
  <c r="BN1" i="1"/>
  <c r="AX1" i="1"/>
  <c r="AH1" i="1"/>
  <c r="R1" i="1"/>
  <c r="A4" i="51"/>
  <c r="A4" i="50"/>
  <c r="A4" i="49"/>
  <c r="A4" i="48"/>
  <c r="A4" i="47"/>
  <c r="A1" i="51"/>
  <c r="A1" i="50"/>
  <c r="A1" i="49"/>
  <c r="A1" i="48"/>
  <c r="A1" i="47"/>
  <c r="A1" i="24"/>
  <c r="A1" i="38"/>
  <c r="A1" i="22"/>
  <c r="A1" i="23"/>
  <c r="A1" i="39"/>
  <c r="P30" i="46" l="1"/>
  <c r="P9" i="47"/>
  <c r="P17" i="47"/>
  <c r="P18" i="46"/>
  <c r="P29" i="46"/>
  <c r="P33" i="46"/>
  <c r="P12" i="47"/>
  <c r="P8" i="47"/>
  <c r="P10" i="47"/>
  <c r="P14" i="47"/>
  <c r="P18" i="47"/>
  <c r="P28" i="46"/>
  <c r="P32" i="46"/>
  <c r="P15" i="47"/>
  <c r="P19" i="47"/>
  <c r="P14" i="46"/>
  <c r="P23" i="46"/>
  <c r="P31" i="46"/>
  <c r="P37" i="46"/>
  <c r="P7" i="47"/>
  <c r="P11" i="47"/>
  <c r="P16" i="47"/>
  <c r="P36" i="46"/>
  <c r="P40" i="46"/>
  <c r="P35" i="46"/>
  <c r="P39" i="46"/>
  <c r="P38" i="46"/>
  <c r="P21" i="46"/>
  <c r="P22" i="46"/>
  <c r="P26" i="46"/>
  <c r="P25" i="46"/>
  <c r="P24" i="46"/>
  <c r="P15" i="46"/>
  <c r="P19" i="46"/>
  <c r="P17" i="46"/>
  <c r="P16" i="46"/>
  <c r="A34" i="51"/>
  <c r="A27" i="51"/>
  <c r="A20" i="51"/>
  <c r="A13" i="51"/>
  <c r="A6" i="51"/>
  <c r="A34" i="50"/>
  <c r="A27" i="50"/>
  <c r="A20" i="50"/>
  <c r="A13" i="50"/>
  <c r="A6" i="50"/>
  <c r="A34" i="49"/>
  <c r="A27" i="49"/>
  <c r="A20" i="49"/>
  <c r="A13" i="49"/>
  <c r="A6" i="49"/>
  <c r="A34" i="48"/>
  <c r="A27" i="48"/>
  <c r="A20" i="48"/>
  <c r="A13" i="48"/>
  <c r="A6" i="48"/>
  <c r="A34" i="47"/>
  <c r="A27" i="47"/>
  <c r="A20" i="47"/>
  <c r="A13" i="47"/>
  <c r="A6" i="47"/>
  <c r="A34" i="46" l="1"/>
  <c r="A27" i="46"/>
  <c r="A20" i="46"/>
  <c r="A13" i="46"/>
  <c r="A6" i="46"/>
  <c r="A34" i="39" l="1"/>
  <c r="A27" i="39"/>
  <c r="A20" i="39"/>
  <c r="A13" i="39"/>
  <c r="A6" i="39"/>
  <c r="A34" i="38"/>
  <c r="A27" i="38"/>
  <c r="A20" i="38"/>
  <c r="A13" i="38"/>
  <c r="A6" i="38"/>
  <c r="A34" i="24"/>
  <c r="A27" i="24"/>
  <c r="A20" i="24"/>
  <c r="A13" i="24"/>
  <c r="A6" i="24"/>
  <c r="A34" i="22"/>
  <c r="A27" i="22"/>
  <c r="A20" i="22"/>
  <c r="A13" i="22"/>
  <c r="A6" i="22"/>
  <c r="A34" i="23"/>
  <c r="A27" i="23"/>
  <c r="A20" i="23"/>
  <c r="A34" i="8"/>
  <c r="A27" i="8"/>
  <c r="A20" i="8"/>
  <c r="A13" i="8"/>
  <c r="A6" i="8"/>
  <c r="A13" i="23"/>
  <c r="A6" i="23"/>
  <c r="CP38" i="1" l="1"/>
  <c r="CN38" i="1"/>
  <c r="CL38" i="1"/>
  <c r="CJ38" i="1"/>
  <c r="CH38" i="1"/>
  <c r="CF38" i="1"/>
  <c r="CD38" i="1"/>
  <c r="CQ38" i="1"/>
  <c r="CO38" i="1"/>
  <c r="CM38" i="1"/>
  <c r="CK38" i="1"/>
  <c r="CI38" i="1"/>
  <c r="CG38" i="1"/>
  <c r="CE38" i="1"/>
  <c r="DV38" i="1"/>
  <c r="DT38" i="1"/>
  <c r="DR38" i="1"/>
  <c r="DP38" i="1"/>
  <c r="DN38" i="1"/>
  <c r="DL38" i="1"/>
  <c r="DJ38" i="1"/>
  <c r="DW38" i="1"/>
  <c r="DU38" i="1"/>
  <c r="DS38" i="1"/>
  <c r="DQ38" i="1"/>
  <c r="DO38" i="1"/>
  <c r="DM38" i="1"/>
  <c r="DK38" i="1"/>
  <c r="DV21" i="1" l="1"/>
  <c r="DT21" i="1"/>
  <c r="DR21" i="1"/>
  <c r="DP21" i="1"/>
  <c r="DN21" i="1"/>
  <c r="DL21" i="1"/>
  <c r="DJ21" i="1"/>
  <c r="DW21" i="1"/>
  <c r="DU21" i="1"/>
  <c r="DS21" i="1"/>
  <c r="DQ21" i="1"/>
  <c r="DO21" i="1"/>
  <c r="DM21" i="1"/>
  <c r="DK21" i="1"/>
  <c r="CP21" i="1"/>
  <c r="CN21" i="1"/>
  <c r="CL21" i="1"/>
  <c r="CJ21" i="1"/>
  <c r="CH21" i="1"/>
  <c r="CF21" i="1"/>
  <c r="CD21" i="1"/>
  <c r="CQ21" i="1"/>
  <c r="CO21" i="1"/>
  <c r="CM21" i="1"/>
  <c r="CK21" i="1"/>
  <c r="CI21" i="1"/>
  <c r="CG21" i="1"/>
  <c r="CE21" i="1"/>
</calcChain>
</file>

<file path=xl/sharedStrings.xml><?xml version="1.0" encoding="utf-8"?>
<sst xmlns="http://schemas.openxmlformats.org/spreadsheetml/2006/main" count="1153" uniqueCount="67">
  <si>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</si>
  <si>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</si>
  <si>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</si>
  <si>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</si>
  <si>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</si>
  <si>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</si>
  <si>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</si>
  <si>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</si>
  <si>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</si>
  <si>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</si>
  <si>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</si>
  <si>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</si>
  <si>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</si>
  <si>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</si>
  <si>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</si>
  <si>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</si>
  <si>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</si>
  <si>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</si>
  <si>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</si>
  <si>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</si>
  <si>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</si>
  <si>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</si>
  <si>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</si>
  <si>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</si>
  <si>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</si>
  <si>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</si>
  <si>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</si>
  <si>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</si>
  <si>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</si>
  <si>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STŘEDNÍ VZDĚLÁVÁNÍ</t>
  </si>
  <si>
    <t>Obory:</t>
  </si>
  <si>
    <t>Teorie</t>
  </si>
  <si>
    <t>Praxe</t>
  </si>
  <si>
    <t>teoretická výuka</t>
  </si>
  <si>
    <t>odborná výuka</t>
  </si>
  <si>
    <t>Příloha č. 8e</t>
  </si>
  <si>
    <t>65-51-H/01 Kuchař-číšník</t>
  </si>
  <si>
    <t>69-51-H/01 Kadeřník</t>
  </si>
  <si>
    <t>33-56-H/01 Truhlář</t>
  </si>
  <si>
    <t>36-52-H/01 Instalatér</t>
  </si>
  <si>
    <t>29-54-H/01 Cukrář</t>
  </si>
  <si>
    <t>23-51-H/01 Strojní mechanik</t>
  </si>
  <si>
    <t>66-51-H/01 Prodavač</t>
  </si>
  <si>
    <t>36-67-H/01 Zedník</t>
  </si>
  <si>
    <t>26-51-H/01 Elektrikář</t>
  </si>
  <si>
    <t>23-56-H/01 Obráběč kovů</t>
  </si>
  <si>
    <t>23-55-H/02 Karosář</t>
  </si>
  <si>
    <t>23-68-H/01 Mechanik opravář motorových vozidel</t>
  </si>
  <si>
    <t>41-55-H/01 Opravář zemědělských strojů</t>
  </si>
  <si>
    <t>26-51-H/02 Elektrikář - silnoproud</t>
  </si>
  <si>
    <t>26-52-H/01 Elektromechanik pro zařízení a přístroje</t>
  </si>
  <si>
    <t>MP v Kč/žáka</t>
  </si>
  <si>
    <t>ONIV v Kč/žáka</t>
  </si>
  <si>
    <t>(v Kč/žáka)</t>
  </si>
  <si>
    <t>Střední vzdělání s výučním listem - kategorie oborů H</t>
  </si>
  <si>
    <t>Střední vzdělávání - střední vzdělání s výučním listem (kategorie oborů H)</t>
  </si>
  <si>
    <t>65-51-H/01 Kuchař - číšník</t>
  </si>
  <si>
    <t>Krajské normativy a ukazatele pro stanovení krajských normativů v roce 2018</t>
  </si>
  <si>
    <t>Č.j.: MSMT-9715/2019-1</t>
  </si>
  <si>
    <t>stanovených jednotlivými krajskými úřady pro krajské a obecní školství v roce 2019</t>
  </si>
  <si>
    <t>Krajské normativy a ukazatele pro stanovení krajských normativů v roce 2019</t>
  </si>
  <si>
    <t>Porovnání krajských normativů a ukazatelů pro stanovení krajských normativů v letech 2018 a 2019</t>
  </si>
  <si>
    <t>Krajské normativy Střední vzdělávání v roce 2019</t>
  </si>
  <si>
    <t>změna roku 2019 oproti roku 2018</t>
  </si>
  <si>
    <t>x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</si>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</sst>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21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112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2" fontId="8" fillId="5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2" fontId="8" fillId="8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/>
    <xf numFmtId="4" fontId="5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0" xfId="0" applyNumberFormat="1" applyFont="1"/>
    <xf numFmtId="3" fontId="5" fillId="0" borderId="6" xfId="0" applyNumberFormat="1" applyFont="1" applyBorder="1" applyAlignment="1">
      <alignment wrapText="1"/>
    </xf>
    <xf numFmtId="0" fontId="12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5" fillId="9" borderId="10" xfId="0" applyNumberFormat="1" applyFont="1" applyFill="1" applyBorder="1" applyAlignment="1"/>
    <xf numFmtId="3" fontId="5" fillId="9" borderId="10" xfId="0" applyNumberFormat="1" applyFont="1" applyFill="1" applyBorder="1" applyAlignment="1"/>
    <xf numFmtId="3" fontId="5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3" fontId="0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14" fillId="0" borderId="0" xfId="0" applyFont="1"/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5" fillId="9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8"/>
    </xf>
    <xf numFmtId="0" fontId="3" fillId="0" borderId="0" xfId="0" applyFont="1"/>
    <xf numFmtId="3" fontId="3" fillId="0" borderId="0" xfId="0" applyNumberFormat="1" applyFont="1"/>
    <xf numFmtId="0" fontId="0" fillId="0" borderId="1" xfId="0" applyBorder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24" xfId="0" applyFont="1" applyBorder="1" applyAlignment="1"/>
    <xf numFmtId="164" fontId="0" fillId="0" borderId="13" xfId="0" applyNumberFormat="1" applyFont="1" applyBorder="1"/>
    <xf numFmtId="164" fontId="0" fillId="0" borderId="23" xfId="0" applyNumberFormat="1" applyFont="1" applyBorder="1"/>
    <xf numFmtId="164" fontId="0" fillId="0" borderId="1" xfId="0" applyNumberFormat="1" applyFont="1" applyBorder="1"/>
    <xf numFmtId="164" fontId="0" fillId="0" borderId="21" xfId="0" applyNumberFormat="1" applyFont="1" applyBorder="1"/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/>
    <xf numFmtId="165" fontId="5" fillId="0" borderId="2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1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/>
    <xf numFmtId="164" fontId="5" fillId="0" borderId="2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2019</a:t>
            </a:r>
          </a:p>
          <a:p>
            <a:pPr>
              <a:defRPr/>
            </a:pPr>
            <a:r>
              <a:rPr lang="cs-CZ" sz="1600" baseline="0"/>
              <a:t>Střední vzdělávání - kategorie oborů H - teoretická výuka 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1055979704664576"/>
          <c:w val="0.88068399829909561"/>
          <c:h val="0.60964108209878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2019'!$A$6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2019'!$AH$6:$AU$6</c:f>
              <c:numCache>
                <c:formatCode>#,##0</c:formatCode>
                <c:ptCount val="14"/>
                <c:pt idx="0">
                  <c:v>20600.858369098711</c:v>
                </c:pt>
                <c:pt idx="1">
                  <c:v>21598.267097920863</c:v>
                </c:pt>
                <c:pt idx="2">
                  <c:v>20025.784290301923</c:v>
                </c:pt>
                <c:pt idx="3">
                  <c:v>19635.459817729909</c:v>
                </c:pt>
                <c:pt idx="4">
                  <c:v>21957.69798327595</c:v>
                </c:pt>
                <c:pt idx="5">
                  <c:v>18951.091703056769</c:v>
                </c:pt>
                <c:pt idx="6">
                  <c:v>20317.266312668442</c:v>
                </c:pt>
                <c:pt idx="7">
                  <c:v>20446.933333333334</c:v>
                </c:pt>
                <c:pt idx="8">
                  <c:v>21065.313653136531</c:v>
                </c:pt>
                <c:pt idx="9">
                  <c:v>20861.489191353085</c:v>
                </c:pt>
                <c:pt idx="10">
                  <c:v>21355.493987214777</c:v>
                </c:pt>
                <c:pt idx="11">
                  <c:v>20417.06398996236</c:v>
                </c:pt>
                <c:pt idx="12">
                  <c:v>19239.652173913044</c:v>
                </c:pt>
                <c:pt idx="13">
                  <c:v>18845.541401273884</c:v>
                </c:pt>
              </c:numCache>
            </c:numRef>
          </c:val>
        </c:ser>
        <c:ser>
          <c:idx val="1"/>
          <c:order val="1"/>
          <c:tx>
            <c:strRef>
              <c:f>'KN 2019'!$A$7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2019'!$AH$7:$AU$7</c:f>
              <c:numCache>
                <c:formatCode>#,##0</c:formatCode>
                <c:ptCount val="14"/>
                <c:pt idx="0">
                  <c:v>21052.631578947367</c:v>
                </c:pt>
                <c:pt idx="1">
                  <c:v>26176.322287802388</c:v>
                </c:pt>
                <c:pt idx="2">
                  <c:v>20025.784290301923</c:v>
                </c:pt>
                <c:pt idx="3">
                  <c:v>21341.737955875731</c:v>
                </c:pt>
                <c:pt idx="4">
                  <c:v>18607.753230512713</c:v>
                </c:pt>
                <c:pt idx="5">
                  <c:v>19185.676392572943</c:v>
                </c:pt>
                <c:pt idx="6">
                  <c:v>19733.617818636871</c:v>
                </c:pt>
                <c:pt idx="7">
                  <c:v>20538.214285714286</c:v>
                </c:pt>
                <c:pt idx="8">
                  <c:v>21065.313653136531</c:v>
                </c:pt>
                <c:pt idx="9">
                  <c:v>21189.482244510706</c:v>
                </c:pt>
                <c:pt idx="10">
                  <c:v>21514.500537056927</c:v>
                </c:pt>
                <c:pt idx="11">
                  <c:v>21178.828633405639</c:v>
                </c:pt>
                <c:pt idx="12">
                  <c:v>19239.652173913044</c:v>
                </c:pt>
                <c:pt idx="13">
                  <c:v>17624.720774385703</c:v>
                </c:pt>
              </c:numCache>
            </c:numRef>
          </c:val>
        </c:ser>
        <c:ser>
          <c:idx val="2"/>
          <c:order val="2"/>
          <c:tx>
            <c:strRef>
              <c:f>'KN 2019'!$A$8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2019'!$AH$8:$AU$8</c:f>
              <c:numCache>
                <c:formatCode>#,##0</c:formatCode>
                <c:ptCount val="14"/>
                <c:pt idx="0">
                  <c:v>20253.164556962027</c:v>
                </c:pt>
                <c:pt idx="1">
                  <c:v>21551.776605952382</c:v>
                </c:pt>
                <c:pt idx="2">
                  <c:v>20025.784290301923</c:v>
                </c:pt>
                <c:pt idx="3">
                  <c:v>18181.81818181818</c:v>
                </c:pt>
                <c:pt idx="4">
                  <c:v>18670.012547051443</c:v>
                </c:pt>
                <c:pt idx="5">
                  <c:v>18951.091703056769</c:v>
                </c:pt>
                <c:pt idx="6">
                  <c:v>17521.398888888871</c:v>
                </c:pt>
                <c:pt idx="7">
                  <c:v>20538.214285714286</c:v>
                </c:pt>
                <c:pt idx="8">
                  <c:v>21065.313653136531</c:v>
                </c:pt>
                <c:pt idx="9">
                  <c:v>19699.596774193549</c:v>
                </c:pt>
                <c:pt idx="10">
                  <c:v>19281.863688871774</c:v>
                </c:pt>
                <c:pt idx="11">
                  <c:v>20528.679562657693</c:v>
                </c:pt>
                <c:pt idx="12">
                  <c:v>18438</c:v>
                </c:pt>
                <c:pt idx="13">
                  <c:v>17227.074235807861</c:v>
                </c:pt>
              </c:numCache>
            </c:numRef>
          </c:val>
        </c:ser>
        <c:ser>
          <c:idx val="3"/>
          <c:order val="3"/>
          <c:tx>
            <c:strRef>
              <c:f>'KN 2019'!$A$9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2019'!$AH$9:$AU$9</c:f>
              <c:numCache>
                <c:formatCode>#,##0</c:formatCode>
                <c:ptCount val="14"/>
                <c:pt idx="0">
                  <c:v>19512.195121951219</c:v>
                </c:pt>
                <c:pt idx="1">
                  <c:v>28586.046665841914</c:v>
                </c:pt>
                <c:pt idx="2">
                  <c:v>18719.402089840572</c:v>
                </c:pt>
                <c:pt idx="3">
                  <c:v>20890.260026443368</c:v>
                </c:pt>
                <c:pt idx="4">
                  <c:v>19400.260756192958</c:v>
                </c:pt>
                <c:pt idx="5">
                  <c:v>21190.4296875</c:v>
                </c:pt>
                <c:pt idx="6">
                  <c:v>20967.889630075166</c:v>
                </c:pt>
                <c:pt idx="7">
                  <c:v>20538.214285714286</c:v>
                </c:pt>
                <c:pt idx="8">
                  <c:v>19693.661060802067</c:v>
                </c:pt>
                <c:pt idx="9">
                  <c:v>19202.751392073369</c:v>
                </c:pt>
                <c:pt idx="10">
                  <c:v>20126.443290206356</c:v>
                </c:pt>
                <c:pt idx="11">
                  <c:v>19796.107055961071</c:v>
                </c:pt>
                <c:pt idx="12">
                  <c:v>17700.48</c:v>
                </c:pt>
                <c:pt idx="13">
                  <c:v>18172.744721689058</c:v>
                </c:pt>
              </c:numCache>
            </c:numRef>
          </c:val>
        </c:ser>
        <c:ser>
          <c:idx val="4"/>
          <c:order val="4"/>
          <c:tx>
            <c:strRef>
              <c:f>'KN 2019'!$A$10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2019'!$AH$10:$AU$10</c:f>
              <c:numCache>
                <c:formatCode>#,##0</c:formatCode>
                <c:ptCount val="14"/>
                <c:pt idx="0">
                  <c:v>16438.356164383564</c:v>
                </c:pt>
                <c:pt idx="1">
                  <c:v>20878.955941099157</c:v>
                </c:pt>
                <c:pt idx="2">
                  <c:v>19098.587994099431</c:v>
                </c:pt>
                <c:pt idx="3">
                  <c:v>19957.894736842107</c:v>
                </c:pt>
                <c:pt idx="4">
                  <c:v>25421.412300683372</c:v>
                </c:pt>
                <c:pt idx="5">
                  <c:v>17713.469387755104</c:v>
                </c:pt>
                <c:pt idx="6">
                  <c:v>20791.587102564077</c:v>
                </c:pt>
                <c:pt idx="7">
                  <c:v>19560.204081632652</c:v>
                </c:pt>
                <c:pt idx="8">
                  <c:v>19693.661060802067</c:v>
                </c:pt>
                <c:pt idx="9">
                  <c:v>20166.315517908584</c:v>
                </c:pt>
                <c:pt idx="10">
                  <c:v>21987.671538802515</c:v>
                </c:pt>
                <c:pt idx="11">
                  <c:v>19676.420798065297</c:v>
                </c:pt>
                <c:pt idx="12">
                  <c:v>18438</c:v>
                </c:pt>
                <c:pt idx="13">
                  <c:v>19983.115238497256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14432"/>
        <c:axId val="226114824"/>
      </c:barChart>
      <c:catAx>
        <c:axId val="22611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8247358465666651"/>
              <c:y val="0.95703132853074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114824"/>
        <c:crosses val="autoZero"/>
        <c:auto val="1"/>
        <c:lblAlgn val="ctr"/>
        <c:lblOffset val="100"/>
        <c:noMultiLvlLbl val="0"/>
      </c:catAx>
      <c:valAx>
        <c:axId val="226114824"/>
        <c:scaling>
          <c:orientation val="minMax"/>
          <c:max val="3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114432"/>
        <c:crosses val="autoZero"/>
        <c:crossBetween val="between"/>
        <c:majorUnit val="2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7812894617223123"/>
          <c:h val="6.433381997463108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2019'!$CD$5:$CQ$5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2019'!$CD$6:$CQ$6</c:f>
              <c:numCache>
                <c:formatCode>#,##0</c:formatCode>
                <c:ptCount val="14"/>
                <c:pt idx="0">
                  <c:v>40000</c:v>
                </c:pt>
                <c:pt idx="1">
                  <c:v>41791</c:v>
                </c:pt>
                <c:pt idx="2">
                  <c:v>39085</c:v>
                </c:pt>
                <c:pt idx="3">
                  <c:v>39500</c:v>
                </c:pt>
                <c:pt idx="4">
                  <c:v>37200</c:v>
                </c:pt>
                <c:pt idx="5">
                  <c:v>36165</c:v>
                </c:pt>
                <c:pt idx="6">
                  <c:v>38300</c:v>
                </c:pt>
                <c:pt idx="7">
                  <c:v>38338</c:v>
                </c:pt>
                <c:pt idx="8">
                  <c:v>38058</c:v>
                </c:pt>
                <c:pt idx="9">
                  <c:v>39084</c:v>
                </c:pt>
                <c:pt idx="10">
                  <c:v>40060</c:v>
                </c:pt>
                <c:pt idx="11">
                  <c:v>40681</c:v>
                </c:pt>
                <c:pt idx="12">
                  <c:v>36876</c:v>
                </c:pt>
                <c:pt idx="13">
                  <c:v>39450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882032"/>
        <c:axId val="276882424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2019'!$CD$5:$CQ$5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2019'!$CD$21:$CQ$21</c:f>
              <c:numCache>
                <c:formatCode>#,##0</c:formatCode>
                <c:ptCount val="14"/>
                <c:pt idx="0">
                  <c:v>38899.142857142855</c:v>
                </c:pt>
                <c:pt idx="1">
                  <c:v>38899.142857142855</c:v>
                </c:pt>
                <c:pt idx="2">
                  <c:v>38899.142857142855</c:v>
                </c:pt>
                <c:pt idx="3">
                  <c:v>38899.142857142855</c:v>
                </c:pt>
                <c:pt idx="4">
                  <c:v>38899.142857142855</c:v>
                </c:pt>
                <c:pt idx="5">
                  <c:v>38899.142857142855</c:v>
                </c:pt>
                <c:pt idx="6">
                  <c:v>38899.142857142855</c:v>
                </c:pt>
                <c:pt idx="7">
                  <c:v>38899.142857142855</c:v>
                </c:pt>
                <c:pt idx="8">
                  <c:v>38899.142857142855</c:v>
                </c:pt>
                <c:pt idx="9">
                  <c:v>38899.142857142855</c:v>
                </c:pt>
                <c:pt idx="10">
                  <c:v>38899.142857142855</c:v>
                </c:pt>
                <c:pt idx="11">
                  <c:v>38899.142857142855</c:v>
                </c:pt>
                <c:pt idx="12">
                  <c:v>38899.142857142855</c:v>
                </c:pt>
                <c:pt idx="13">
                  <c:v>38899.142857142855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82032"/>
        <c:axId val="276882424"/>
      </c:lineChart>
      <c:catAx>
        <c:axId val="27688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51095775597882664"/>
              <c:y val="0.946899616271370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882424"/>
        <c:crosses val="autoZero"/>
        <c:auto val="1"/>
        <c:lblAlgn val="ctr"/>
        <c:lblOffset val="100"/>
        <c:noMultiLvlLbl val="0"/>
      </c:catAx>
      <c:valAx>
        <c:axId val="276882424"/>
        <c:scaling>
          <c:orientation val="minMax"/>
          <c:max val="4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88203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2019'!$DJ$5:$DW$5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2019'!$DJ$6:$DW$6</c:f>
              <c:numCache>
                <c:formatCode>#,##0</c:formatCode>
                <c:ptCount val="14"/>
                <c:pt idx="0">
                  <c:v>24370</c:v>
                </c:pt>
                <c:pt idx="1">
                  <c:v>23784</c:v>
                </c:pt>
                <c:pt idx="2">
                  <c:v>21160</c:v>
                </c:pt>
                <c:pt idx="3">
                  <c:v>21960</c:v>
                </c:pt>
                <c:pt idx="4">
                  <c:v>20200</c:v>
                </c:pt>
                <c:pt idx="5">
                  <c:v>19504</c:v>
                </c:pt>
                <c:pt idx="6">
                  <c:v>22470</c:v>
                </c:pt>
                <c:pt idx="7">
                  <c:v>21206</c:v>
                </c:pt>
                <c:pt idx="8">
                  <c:v>23490</c:v>
                </c:pt>
                <c:pt idx="9">
                  <c:v>20739</c:v>
                </c:pt>
                <c:pt idx="10">
                  <c:v>23225</c:v>
                </c:pt>
                <c:pt idx="11">
                  <c:v>21397</c:v>
                </c:pt>
                <c:pt idx="12">
                  <c:v>21900</c:v>
                </c:pt>
                <c:pt idx="13">
                  <c:v>21880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883208"/>
        <c:axId val="276883600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2019'!$DJ$5:$DW$5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2019'!$DJ$21:$DW$21</c:f>
              <c:numCache>
                <c:formatCode>#,##0</c:formatCode>
                <c:ptCount val="14"/>
                <c:pt idx="0">
                  <c:v>21948.928571428572</c:v>
                </c:pt>
                <c:pt idx="1">
                  <c:v>21948.928571428572</c:v>
                </c:pt>
                <c:pt idx="2">
                  <c:v>21948.928571428572</c:v>
                </c:pt>
                <c:pt idx="3">
                  <c:v>21948.928571428572</c:v>
                </c:pt>
                <c:pt idx="4">
                  <c:v>21948.928571428572</c:v>
                </c:pt>
                <c:pt idx="5">
                  <c:v>21948.928571428572</c:v>
                </c:pt>
                <c:pt idx="6">
                  <c:v>21948.928571428572</c:v>
                </c:pt>
                <c:pt idx="7">
                  <c:v>21948.928571428572</c:v>
                </c:pt>
                <c:pt idx="8">
                  <c:v>21948.928571428572</c:v>
                </c:pt>
                <c:pt idx="9">
                  <c:v>21948.928571428572</c:v>
                </c:pt>
                <c:pt idx="10">
                  <c:v>21948.928571428572</c:v>
                </c:pt>
                <c:pt idx="11">
                  <c:v>21948.928571428572</c:v>
                </c:pt>
                <c:pt idx="12">
                  <c:v>21948.928571428572</c:v>
                </c:pt>
                <c:pt idx="13">
                  <c:v>21948.928571428572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83208"/>
        <c:axId val="276883600"/>
      </c:lineChart>
      <c:catAx>
        <c:axId val="276883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883600"/>
        <c:crosses val="autoZero"/>
        <c:auto val="1"/>
        <c:lblAlgn val="ctr"/>
        <c:lblOffset val="100"/>
        <c:noMultiLvlLbl val="0"/>
      </c:catAx>
      <c:valAx>
        <c:axId val="276883600"/>
        <c:scaling>
          <c:orientation val="minMax"/>
          <c:max val="26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883208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2019</a:t>
            </a:r>
          </a:p>
          <a:p>
            <a:pPr>
              <a:defRPr/>
            </a:pPr>
            <a:r>
              <a:rPr lang="cs-CZ" sz="1600"/>
              <a:t>Střední vzdělávání - kategorie oborů H - odborná výuka (v Kč/žáka)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0650711214289744"/>
          <c:w val="0.88068399829909561"/>
          <c:h val="0.61369376700252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2019'!$A$23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2019'!$AH$23:$AU$23</c:f>
              <c:numCache>
                <c:formatCode>#,##0</c:formatCode>
                <c:ptCount val="14"/>
                <c:pt idx="0">
                  <c:v>19569.642857142859</c:v>
                </c:pt>
                <c:pt idx="1">
                  <c:v>20896.316539235409</c:v>
                </c:pt>
                <c:pt idx="2">
                  <c:v>21797.530743926316</c:v>
                </c:pt>
                <c:pt idx="3">
                  <c:v>19938.784433756013</c:v>
                </c:pt>
                <c:pt idx="4">
                  <c:v>18587.819947043248</c:v>
                </c:pt>
                <c:pt idx="5">
                  <c:v>18694.61648404002</c:v>
                </c:pt>
                <c:pt idx="6">
                  <c:v>21667.096294547286</c:v>
                </c:pt>
                <c:pt idx="7">
                  <c:v>19510.230414746544</c:v>
                </c:pt>
                <c:pt idx="8">
                  <c:v>21419.645732689212</c:v>
                </c:pt>
                <c:pt idx="9">
                  <c:v>19910.715974652416</c:v>
                </c:pt>
                <c:pt idx="10">
                  <c:v>20058.053548661279</c:v>
                </c:pt>
                <c:pt idx="11">
                  <c:v>20167.949865711729</c:v>
                </c:pt>
                <c:pt idx="12">
                  <c:v>22979.675675675677</c:v>
                </c:pt>
                <c:pt idx="13">
                  <c:v>20207.91168353266</c:v>
                </c:pt>
              </c:numCache>
            </c:numRef>
          </c:val>
        </c:ser>
        <c:ser>
          <c:idx val="1"/>
          <c:order val="1"/>
          <c:tx>
            <c:strRef>
              <c:f>'KN 2019'!$A$24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2019'!$AH$24:$AU$24</c:f>
              <c:numCache>
                <c:formatCode>#,##0</c:formatCode>
                <c:ptCount val="14"/>
                <c:pt idx="0">
                  <c:v>26729.268292682929</c:v>
                </c:pt>
                <c:pt idx="1">
                  <c:v>28031.663060606046</c:v>
                </c:pt>
                <c:pt idx="2">
                  <c:v>33641.080730177302</c:v>
                </c:pt>
                <c:pt idx="3">
                  <c:v>26982.248520710062</c:v>
                </c:pt>
                <c:pt idx="4">
                  <c:v>20748.768472906402</c:v>
                </c:pt>
                <c:pt idx="5">
                  <c:v>25057.471264367818</c:v>
                </c:pt>
                <c:pt idx="6">
                  <c:v>28202.13009188206</c:v>
                </c:pt>
                <c:pt idx="7">
                  <c:v>25535.1025331725</c:v>
                </c:pt>
                <c:pt idx="8">
                  <c:v>30531.599081866869</c:v>
                </c:pt>
                <c:pt idx="9">
                  <c:v>28272.360999194199</c:v>
                </c:pt>
                <c:pt idx="10">
                  <c:v>25091.228070175435</c:v>
                </c:pt>
                <c:pt idx="11">
                  <c:v>26134.106728538285</c:v>
                </c:pt>
                <c:pt idx="12">
                  <c:v>25007.294117647059</c:v>
                </c:pt>
                <c:pt idx="13">
                  <c:v>22622.039134912458</c:v>
                </c:pt>
              </c:numCache>
            </c:numRef>
          </c:val>
        </c:ser>
        <c:ser>
          <c:idx val="2"/>
          <c:order val="2"/>
          <c:tx>
            <c:strRef>
              <c:f>'KN 2019'!$A$25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2019'!$AH$25:$AU$25</c:f>
              <c:numCache>
                <c:formatCode>#,##0</c:formatCode>
                <c:ptCount val="14"/>
                <c:pt idx="0">
                  <c:v>21700.990099009901</c:v>
                </c:pt>
                <c:pt idx="1">
                  <c:v>19310.190608695648</c:v>
                </c:pt>
                <c:pt idx="2">
                  <c:v>19892.117301322232</c:v>
                </c:pt>
                <c:pt idx="3">
                  <c:v>16851.441241685145</c:v>
                </c:pt>
                <c:pt idx="4">
                  <c:v>22584.450402144776</c:v>
                </c:pt>
                <c:pt idx="5">
                  <c:v>17060.869565217392</c:v>
                </c:pt>
                <c:pt idx="6">
                  <c:v>18760.018358476027</c:v>
                </c:pt>
                <c:pt idx="7">
                  <c:v>18724.988942945598</c:v>
                </c:pt>
                <c:pt idx="8">
                  <c:v>19551.592356687899</c:v>
                </c:pt>
                <c:pt idx="9">
                  <c:v>18907.49056942698</c:v>
                </c:pt>
                <c:pt idx="10">
                  <c:v>18271.029874213833</c:v>
                </c:pt>
                <c:pt idx="11">
                  <c:v>19172.425531914894</c:v>
                </c:pt>
                <c:pt idx="12">
                  <c:v>25765.090909090908</c:v>
                </c:pt>
                <c:pt idx="13">
                  <c:v>22199.090449722084</c:v>
                </c:pt>
              </c:numCache>
            </c:numRef>
          </c:val>
        </c:ser>
        <c:ser>
          <c:idx val="3"/>
          <c:order val="3"/>
          <c:tx>
            <c:strRef>
              <c:f>'KN 2019'!$A$26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2019'!$AH$26:$AU$26</c:f>
              <c:numCache>
                <c:formatCode>#,##0</c:formatCode>
                <c:ptCount val="14"/>
                <c:pt idx="0">
                  <c:v>22139.39393939394</c:v>
                </c:pt>
                <c:pt idx="1">
                  <c:v>23626.12054366323</c:v>
                </c:pt>
                <c:pt idx="2">
                  <c:v>29790.456684982237</c:v>
                </c:pt>
                <c:pt idx="3">
                  <c:v>22664.015904572563</c:v>
                </c:pt>
                <c:pt idx="4">
                  <c:v>34243.902439024387</c:v>
                </c:pt>
                <c:pt idx="5">
                  <c:v>23796.240145542757</c:v>
                </c:pt>
                <c:pt idx="6">
                  <c:v>35931.054269223823</c:v>
                </c:pt>
                <c:pt idx="7">
                  <c:v>21512.804878048781</c:v>
                </c:pt>
                <c:pt idx="8">
                  <c:v>25272.197593413555</c:v>
                </c:pt>
                <c:pt idx="9">
                  <c:v>30660.646664724733</c:v>
                </c:pt>
                <c:pt idx="10">
                  <c:v>20111.821457821457</c:v>
                </c:pt>
                <c:pt idx="11">
                  <c:v>23081.557377049179</c:v>
                </c:pt>
                <c:pt idx="12">
                  <c:v>29318.896551724138</c:v>
                </c:pt>
                <c:pt idx="13">
                  <c:v>21461.651196873474</c:v>
                </c:pt>
              </c:numCache>
            </c:numRef>
          </c:val>
        </c:ser>
        <c:ser>
          <c:idx val="4"/>
          <c:order val="4"/>
          <c:tx>
            <c:strRef>
              <c:f>'KN 2019'!$A$27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2019'!$AH$27:$AU$27</c:f>
              <c:numCache>
                <c:formatCode>#,##0</c:formatCode>
                <c:ptCount val="14"/>
                <c:pt idx="0">
                  <c:v>23317.021276595744</c:v>
                </c:pt>
                <c:pt idx="1">
                  <c:v>22181.630589665649</c:v>
                </c:pt>
                <c:pt idx="2">
                  <c:v>31246.78382702306</c:v>
                </c:pt>
                <c:pt idx="3">
                  <c:v>21673.003802281371</c:v>
                </c:pt>
                <c:pt idx="4">
                  <c:v>12044.60966542751</c:v>
                </c:pt>
                <c:pt idx="5">
                  <c:v>18694.61648404002</c:v>
                </c:pt>
                <c:pt idx="6">
                  <c:v>23716.183879961231</c:v>
                </c:pt>
                <c:pt idx="7">
                  <c:v>20917.588932806324</c:v>
                </c:pt>
                <c:pt idx="8">
                  <c:v>21419.645732689212</c:v>
                </c:pt>
                <c:pt idx="9">
                  <c:v>22389.364530709918</c:v>
                </c:pt>
                <c:pt idx="10">
                  <c:v>21998.681582101475</c:v>
                </c:pt>
                <c:pt idx="11">
                  <c:v>20868.55025474757</c:v>
                </c:pt>
                <c:pt idx="12">
                  <c:v>28341.599999999999</c:v>
                </c:pt>
                <c:pt idx="13">
                  <c:v>24191.629955947137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884384"/>
        <c:axId val="276884776"/>
      </c:barChart>
      <c:catAx>
        <c:axId val="27688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8545310048534435"/>
              <c:y val="0.95703132853074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884776"/>
        <c:crosses val="autoZero"/>
        <c:auto val="1"/>
        <c:lblAlgn val="ctr"/>
        <c:lblOffset val="100"/>
        <c:noMultiLvlLbl val="0"/>
      </c:catAx>
      <c:valAx>
        <c:axId val="276884776"/>
        <c:scaling>
          <c:orientation val="minMax"/>
          <c:max val="3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884384"/>
        <c:crosses val="autoZero"/>
        <c:crossBetween val="between"/>
        <c:majorUnit val="3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4988814317722E-2"/>
          <c:y val="0.12158054711246201"/>
          <c:w val="0.98259821991524732"/>
          <c:h val="6.230747752275658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88"/>
          <c:w val="0.88823707092479354"/>
          <c:h val="0.61572010945440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2019'!$A$23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2019'!$AX$23:$BK$23</c:f>
              <c:numCache>
                <c:formatCode>#,##0</c:formatCode>
                <c:ptCount val="14"/>
                <c:pt idx="0">
                  <c:v>8355.4285714285706</c:v>
                </c:pt>
                <c:pt idx="1">
                  <c:v>6795.4285714285716</c:v>
                </c:pt>
                <c:pt idx="2">
                  <c:v>4785.1364863272984</c:v>
                </c:pt>
                <c:pt idx="3">
                  <c:v>6334.6153846153848</c:v>
                </c:pt>
                <c:pt idx="4">
                  <c:v>4476.454293628809</c:v>
                </c:pt>
                <c:pt idx="5">
                  <c:v>6510.3755215577185</c:v>
                </c:pt>
                <c:pt idx="6">
                  <c:v>5743.2137185147349</c:v>
                </c:pt>
                <c:pt idx="7">
                  <c:v>5754.6811397557667</c:v>
                </c:pt>
                <c:pt idx="8">
                  <c:v>3861.3698630136987</c:v>
                </c:pt>
                <c:pt idx="9">
                  <c:v>5354.302925989673</c:v>
                </c:pt>
                <c:pt idx="10">
                  <c:v>6437.9764379764383</c:v>
                </c:pt>
                <c:pt idx="11">
                  <c:v>5806.5128900949794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1"/>
          <c:order val="1"/>
          <c:tx>
            <c:strRef>
              <c:f>'KN 2019'!$A$24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2019'!$AX$24:$BK$24</c:f>
              <c:numCache>
                <c:formatCode>#,##0</c:formatCode>
                <c:ptCount val="14"/>
                <c:pt idx="0">
                  <c:v>8998.1538461538457</c:v>
                </c:pt>
                <c:pt idx="1">
                  <c:v>7928</c:v>
                </c:pt>
                <c:pt idx="2">
                  <c:v>5582.8497099853967</c:v>
                </c:pt>
                <c:pt idx="3">
                  <c:v>6334.6153846153848</c:v>
                </c:pt>
                <c:pt idx="4">
                  <c:v>6996.882577069623</c:v>
                </c:pt>
                <c:pt idx="5">
                  <c:v>7525.6591639871376</c:v>
                </c:pt>
                <c:pt idx="6">
                  <c:v>6719.1259792579222</c:v>
                </c:pt>
                <c:pt idx="7">
                  <c:v>6842.4845388545309</c:v>
                </c:pt>
                <c:pt idx="8">
                  <c:v>9396</c:v>
                </c:pt>
                <c:pt idx="9">
                  <c:v>6017.1179883945842</c:v>
                </c:pt>
                <c:pt idx="10">
                  <c:v>6876.387860843819</c:v>
                </c:pt>
                <c:pt idx="11">
                  <c:v>6723.3307148468193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2"/>
          <c:order val="2"/>
          <c:tx>
            <c:strRef>
              <c:f>'KN 2019'!$A$25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2019'!$AX$25:$BK$25</c:f>
              <c:numCache>
                <c:formatCode>#,##0</c:formatCode>
                <c:ptCount val="14"/>
                <c:pt idx="0">
                  <c:v>8729.5522388059708</c:v>
                </c:pt>
                <c:pt idx="1">
                  <c:v>6795.4285714285716</c:v>
                </c:pt>
                <c:pt idx="2">
                  <c:v>4785.1364863272984</c:v>
                </c:pt>
                <c:pt idx="3">
                  <c:v>6334.6153846153848</c:v>
                </c:pt>
                <c:pt idx="4">
                  <c:v>6789.9159663865539</c:v>
                </c:pt>
                <c:pt idx="5">
                  <c:v>6510.3755215577185</c:v>
                </c:pt>
                <c:pt idx="6">
                  <c:v>5743.2137185147349</c:v>
                </c:pt>
                <c:pt idx="7">
                  <c:v>5754.6811397557667</c:v>
                </c:pt>
                <c:pt idx="8">
                  <c:v>3861.3698630136987</c:v>
                </c:pt>
                <c:pt idx="9">
                  <c:v>5354.302925989673</c:v>
                </c:pt>
                <c:pt idx="10">
                  <c:v>6437.9764379764383</c:v>
                </c:pt>
                <c:pt idx="11">
                  <c:v>5940.8607126330407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3"/>
          <c:order val="3"/>
          <c:tx>
            <c:strRef>
              <c:f>'KN 2019'!$A$26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2019'!$AX$26:$BK$26</c:f>
              <c:numCache>
                <c:formatCode>#,##0</c:formatCode>
                <c:ptCount val="14"/>
                <c:pt idx="0">
                  <c:v>8729.5522388059708</c:v>
                </c:pt>
                <c:pt idx="1">
                  <c:v>6795.4285714285716</c:v>
                </c:pt>
                <c:pt idx="2">
                  <c:v>4785.1364863272984</c:v>
                </c:pt>
                <c:pt idx="3">
                  <c:v>6334.6153846153848</c:v>
                </c:pt>
                <c:pt idx="4">
                  <c:v>10404.773146757092</c:v>
                </c:pt>
                <c:pt idx="5">
                  <c:v>6510.3755215577185</c:v>
                </c:pt>
                <c:pt idx="6">
                  <c:v>5743.2137185147349</c:v>
                </c:pt>
                <c:pt idx="7">
                  <c:v>6842.4845388545309</c:v>
                </c:pt>
                <c:pt idx="8">
                  <c:v>9396</c:v>
                </c:pt>
                <c:pt idx="9">
                  <c:v>6017.1179883945842</c:v>
                </c:pt>
                <c:pt idx="10">
                  <c:v>6437.9764379764383</c:v>
                </c:pt>
                <c:pt idx="11">
                  <c:v>5940.8607126330407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4"/>
          <c:order val="4"/>
          <c:tx>
            <c:strRef>
              <c:f>'KN 2019'!$A$27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2019'!$AX$27:$BK$27</c:f>
              <c:numCache>
                <c:formatCode>#,##0</c:formatCode>
                <c:ptCount val="14"/>
                <c:pt idx="0">
                  <c:v>8355.4285714285706</c:v>
                </c:pt>
                <c:pt idx="1">
                  <c:v>6795.4285714285716</c:v>
                </c:pt>
                <c:pt idx="2">
                  <c:v>4785.1364863272984</c:v>
                </c:pt>
                <c:pt idx="3">
                  <c:v>6334.6153846153848</c:v>
                </c:pt>
                <c:pt idx="4">
                  <c:v>4802.8531801069939</c:v>
                </c:pt>
                <c:pt idx="5">
                  <c:v>4634.6138613861385</c:v>
                </c:pt>
                <c:pt idx="6">
                  <c:v>5743.2137185147349</c:v>
                </c:pt>
                <c:pt idx="7">
                  <c:v>5754.6811397557667</c:v>
                </c:pt>
                <c:pt idx="8">
                  <c:v>3861.3698630136987</c:v>
                </c:pt>
                <c:pt idx="9">
                  <c:v>5354.302925989673</c:v>
                </c:pt>
                <c:pt idx="10">
                  <c:v>6437.9764379764383</c:v>
                </c:pt>
                <c:pt idx="11">
                  <c:v>5940.8607126330407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586928"/>
        <c:axId val="277587320"/>
      </c:barChart>
      <c:catAx>
        <c:axId val="27758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720734908136486"/>
              <c:y val="0.95703132853074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7587320"/>
        <c:crosses val="autoZero"/>
        <c:auto val="1"/>
        <c:lblAlgn val="ctr"/>
        <c:lblOffset val="100"/>
        <c:noMultiLvlLbl val="0"/>
      </c:catAx>
      <c:valAx>
        <c:axId val="277587320"/>
        <c:scaling>
          <c:orientation val="minMax"/>
          <c:max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7586928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8557773574392493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158E-2"/>
          <c:y val="0.21055979704664576"/>
          <c:w val="0.89915699643689795"/>
          <c:h val="0.60964108209878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2019'!$A$23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2019'!$R$23:$AE$23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226</c:v>
                </c:pt>
                <c:pt idx="6">
                  <c:v>0</c:v>
                </c:pt>
                <c:pt idx="7">
                  <c:v>75.8</c:v>
                </c:pt>
                <c:pt idx="8">
                  <c:v>76</c:v>
                </c:pt>
                <c:pt idx="9">
                  <c:v>124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1"/>
          <c:order val="1"/>
          <c:tx>
            <c:strRef>
              <c:f>'KN 2019'!$A$24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2019'!$R$24:$AE$24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257</c:v>
                </c:pt>
                <c:pt idx="6">
                  <c:v>0</c:v>
                </c:pt>
                <c:pt idx="7">
                  <c:v>97.1</c:v>
                </c:pt>
                <c:pt idx="8">
                  <c:v>120</c:v>
                </c:pt>
                <c:pt idx="9">
                  <c:v>168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2"/>
          <c:order val="2"/>
          <c:tx>
            <c:strRef>
              <c:f>'KN 2019'!$A$25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2019'!$R$25:$AE$25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219</c:v>
                </c:pt>
                <c:pt idx="6">
                  <c:v>0</c:v>
                </c:pt>
                <c:pt idx="7">
                  <c:v>73.400000000000006</c:v>
                </c:pt>
                <c:pt idx="8">
                  <c:v>70</c:v>
                </c:pt>
                <c:pt idx="9">
                  <c:v>119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3"/>
          <c:order val="3"/>
          <c:tx>
            <c:strRef>
              <c:f>'KN 2019'!$A$26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2019'!$R$26:$AE$26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247</c:v>
                </c:pt>
                <c:pt idx="6">
                  <c:v>0</c:v>
                </c:pt>
                <c:pt idx="7">
                  <c:v>85.1</c:v>
                </c:pt>
                <c:pt idx="8">
                  <c:v>104</c:v>
                </c:pt>
                <c:pt idx="9">
                  <c:v>180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'KN 2019'!$A$27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2019'!$R$27:$AE$27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218</c:v>
                </c:pt>
                <c:pt idx="6">
                  <c:v>0</c:v>
                </c:pt>
                <c:pt idx="7">
                  <c:v>80</c:v>
                </c:pt>
                <c:pt idx="8">
                  <c:v>76</c:v>
                </c:pt>
                <c:pt idx="9">
                  <c:v>136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588104"/>
        <c:axId val="277588496"/>
      </c:barChart>
      <c:catAx>
        <c:axId val="277588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6727805393040955"/>
              <c:y val="0.95703132853074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7588496"/>
        <c:crosses val="autoZero"/>
        <c:auto val="1"/>
        <c:lblAlgn val="ctr"/>
        <c:lblOffset val="100"/>
        <c:noMultiLvlLbl val="0"/>
      </c:catAx>
      <c:valAx>
        <c:axId val="277588496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7588104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7961870408657092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2019</a:t>
            </a:r>
          </a:p>
          <a:p>
            <a:pPr>
              <a:defRPr/>
            </a:pPr>
            <a:r>
              <a:rPr lang="cs-CZ" sz="1600"/>
              <a:t>Střední vzdělávání - kategorie oborů H - odborná výuka (v Kč/žáka)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2019'!$A$28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2019'!$AH$28:$AU$28</c:f>
              <c:numCache>
                <c:formatCode>#,##0</c:formatCode>
                <c:ptCount val="14"/>
                <c:pt idx="0">
                  <c:v>23071.57894736842</c:v>
                </c:pt>
                <c:pt idx="1">
                  <c:v>23599.938253521119</c:v>
                </c:pt>
                <c:pt idx="2">
                  <c:v>21068.4810001886</c:v>
                </c:pt>
                <c:pt idx="3">
                  <c:v>23949.579831932773</c:v>
                </c:pt>
                <c:pt idx="4">
                  <c:v>22730.706961683754</c:v>
                </c:pt>
                <c:pt idx="5">
                  <c:v>21715.550636413944</c:v>
                </c:pt>
                <c:pt idx="6">
                  <c:v>23291.160851012643</c:v>
                </c:pt>
                <c:pt idx="7">
                  <c:v>19895.300751879699</c:v>
                </c:pt>
                <c:pt idx="8">
                  <c:v>19551.592356687899</c:v>
                </c:pt>
                <c:pt idx="9">
                  <c:v>19905.068078668683</c:v>
                </c:pt>
                <c:pt idx="10">
                  <c:v>19621.724977457168</c:v>
                </c:pt>
                <c:pt idx="11">
                  <c:v>20006.749555950268</c:v>
                </c:pt>
                <c:pt idx="12">
                  <c:v>32701.846153846152</c:v>
                </c:pt>
                <c:pt idx="13">
                  <c:v>21264.278799612777</c:v>
                </c:pt>
              </c:numCache>
            </c:numRef>
          </c:val>
        </c:ser>
        <c:ser>
          <c:idx val="1"/>
          <c:order val="1"/>
          <c:tx>
            <c:strRef>
              <c:f>'KN 2019'!$A$29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2019'!$AH$29:$AU$29</c:f>
              <c:numCache>
                <c:formatCode>#,##0</c:formatCode>
                <c:ptCount val="14"/>
                <c:pt idx="0">
                  <c:v>23954.098360655738</c:v>
                </c:pt>
                <c:pt idx="1">
                  <c:v>31261.209803678768</c:v>
                </c:pt>
                <c:pt idx="2">
                  <c:v>31772.131800723011</c:v>
                </c:pt>
                <c:pt idx="3">
                  <c:v>28553.537883531622</c:v>
                </c:pt>
                <c:pt idx="4">
                  <c:v>24967.397747480733</c:v>
                </c:pt>
                <c:pt idx="5">
                  <c:v>27250</c:v>
                </c:pt>
                <c:pt idx="6">
                  <c:v>29463.255313663667</c:v>
                </c:pt>
                <c:pt idx="7">
                  <c:v>28433.310946944257</c:v>
                </c:pt>
                <c:pt idx="8">
                  <c:v>31224.413145539907</c:v>
                </c:pt>
                <c:pt idx="9">
                  <c:v>30153.405428632817</c:v>
                </c:pt>
                <c:pt idx="10">
                  <c:v>31113.770322580647</c:v>
                </c:pt>
                <c:pt idx="11">
                  <c:v>30691.553133514986</c:v>
                </c:pt>
                <c:pt idx="12">
                  <c:v>27427.354838709678</c:v>
                </c:pt>
                <c:pt idx="13">
                  <c:v>25842.352941176472</c:v>
                </c:pt>
              </c:numCache>
            </c:numRef>
          </c:val>
        </c:ser>
        <c:ser>
          <c:idx val="2"/>
          <c:order val="2"/>
          <c:tx>
            <c:strRef>
              <c:f>'KN 2019'!$A$30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2019'!$AH$30:$AU$30</c:f>
              <c:numCache>
                <c:formatCode>#,##0</c:formatCode>
                <c:ptCount val="14"/>
                <c:pt idx="0">
                  <c:v>23567.741935483868</c:v>
                </c:pt>
                <c:pt idx="1">
                  <c:v>30891.60395894909</c:v>
                </c:pt>
                <c:pt idx="2">
                  <c:v>30458.497759908252</c:v>
                </c:pt>
                <c:pt idx="3">
                  <c:v>30583.501006036218</c:v>
                </c:pt>
                <c:pt idx="4">
                  <c:v>26080.495356037154</c:v>
                </c:pt>
                <c:pt idx="5">
                  <c:v>25234.726688102892</c:v>
                </c:pt>
                <c:pt idx="6">
                  <c:v>35564.24557066663</c:v>
                </c:pt>
                <c:pt idx="7">
                  <c:v>30047.693399574167</c:v>
                </c:pt>
                <c:pt idx="8">
                  <c:v>28916.521739130432</c:v>
                </c:pt>
                <c:pt idx="9">
                  <c:v>29847.724372607401</c:v>
                </c:pt>
                <c:pt idx="10">
                  <c:v>27377.944236371197</c:v>
                </c:pt>
                <c:pt idx="11">
                  <c:v>29124.240465416933</c:v>
                </c:pt>
                <c:pt idx="12">
                  <c:v>32701.846153846152</c:v>
                </c:pt>
                <c:pt idx="13">
                  <c:v>31312.900926585888</c:v>
                </c:pt>
              </c:numCache>
            </c:numRef>
          </c:val>
        </c:ser>
        <c:ser>
          <c:idx val="3"/>
          <c:order val="3"/>
          <c:tx>
            <c:strRef>
              <c:f>'KN 2019'!$A$31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2019'!$AH$31:$AU$31</c:f>
              <c:numCache>
                <c:formatCode>#,##0</c:formatCode>
                <c:ptCount val="14"/>
                <c:pt idx="0">
                  <c:v>24085.714285714286</c:v>
                </c:pt>
                <c:pt idx="1">
                  <c:v>22368.549646417207</c:v>
                </c:pt>
                <c:pt idx="2">
                  <c:v>20687.423276244208</c:v>
                </c:pt>
                <c:pt idx="3">
                  <c:v>20680.272108843536</c:v>
                </c:pt>
                <c:pt idx="4">
                  <c:v>14867.631486057184</c:v>
                </c:pt>
                <c:pt idx="5">
                  <c:v>21715.550636413944</c:v>
                </c:pt>
                <c:pt idx="6">
                  <c:v>18521.112564224848</c:v>
                </c:pt>
                <c:pt idx="7">
                  <c:v>19895.300751879699</c:v>
                </c:pt>
                <c:pt idx="8">
                  <c:v>19551.592356687899</c:v>
                </c:pt>
                <c:pt idx="9">
                  <c:v>18704.220346512659</c:v>
                </c:pt>
                <c:pt idx="10">
                  <c:v>17606.073040623716</c:v>
                </c:pt>
                <c:pt idx="11">
                  <c:v>19883.142100617828</c:v>
                </c:pt>
                <c:pt idx="12">
                  <c:v>25007.294117647059</c:v>
                </c:pt>
                <c:pt idx="13">
                  <c:v>23530.798071772897</c:v>
                </c:pt>
              </c:numCache>
            </c:numRef>
          </c:val>
        </c:ser>
        <c:ser>
          <c:idx val="4"/>
          <c:order val="4"/>
          <c:tx>
            <c:strRef>
              <c:f>'KN 2019'!$A$32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2019'!$AH$32:$AU$32</c:f>
              <c:numCache>
                <c:formatCode>#,##0</c:formatCode>
                <c:ptCount val="14"/>
                <c:pt idx="0">
                  <c:v>23317.021276595744</c:v>
                </c:pt>
                <c:pt idx="1">
                  <c:v>26185.174429397182</c:v>
                </c:pt>
                <c:pt idx="2">
                  <c:v>25902.429263044742</c:v>
                </c:pt>
                <c:pt idx="3">
                  <c:v>23135.464231354643</c:v>
                </c:pt>
                <c:pt idx="4">
                  <c:v>25251.798561151081</c:v>
                </c:pt>
                <c:pt idx="5">
                  <c:v>25398.058252427185</c:v>
                </c:pt>
                <c:pt idx="6">
                  <c:v>22401.686075879486</c:v>
                </c:pt>
                <c:pt idx="7">
                  <c:v>23987.082152974504</c:v>
                </c:pt>
                <c:pt idx="8">
                  <c:v>22868.080229226362</c:v>
                </c:pt>
                <c:pt idx="9">
                  <c:v>23882.92018832605</c:v>
                </c:pt>
                <c:pt idx="10">
                  <c:v>19924.423160644321</c:v>
                </c:pt>
                <c:pt idx="11">
                  <c:v>22697.833753148614</c:v>
                </c:pt>
                <c:pt idx="12">
                  <c:v>30366</c:v>
                </c:pt>
                <c:pt idx="13">
                  <c:v>24750.422535211266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589280"/>
        <c:axId val="277589672"/>
      </c:barChart>
      <c:catAx>
        <c:axId val="27758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7589672"/>
        <c:crosses val="autoZero"/>
        <c:auto val="1"/>
        <c:lblAlgn val="ctr"/>
        <c:lblOffset val="100"/>
        <c:noMultiLvlLbl val="0"/>
      </c:catAx>
      <c:valAx>
        <c:axId val="277589672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7589280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9.1185410334346503E-2"/>
          <c:w val="0.96770068171008861"/>
          <c:h val="6.230747752275662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2019'!$A$28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2019'!$AX$28:$BK$28</c:f>
              <c:numCache>
                <c:formatCode>#,##0</c:formatCode>
                <c:ptCount val="14"/>
                <c:pt idx="0">
                  <c:v>8998.1538461538457</c:v>
                </c:pt>
                <c:pt idx="1">
                  <c:v>9513.6</c:v>
                </c:pt>
                <c:pt idx="2">
                  <c:v>7094.2008302606537</c:v>
                </c:pt>
                <c:pt idx="3">
                  <c:v>6334.6153846153848</c:v>
                </c:pt>
                <c:pt idx="4">
                  <c:v>4132.4286542330119</c:v>
                </c:pt>
                <c:pt idx="5">
                  <c:v>8916.1142857142859</c:v>
                </c:pt>
                <c:pt idx="6">
                  <c:v>6719.1259792579222</c:v>
                </c:pt>
                <c:pt idx="7">
                  <c:v>8166.623876765083</c:v>
                </c:pt>
                <c:pt idx="8">
                  <c:v>9396</c:v>
                </c:pt>
                <c:pt idx="9">
                  <c:v>7890.5516804058343</c:v>
                </c:pt>
                <c:pt idx="10">
                  <c:v>7722.3607647547788</c:v>
                </c:pt>
                <c:pt idx="11">
                  <c:v>7983.9552238805982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1"/>
          <c:order val="1"/>
          <c:tx>
            <c:strRef>
              <c:f>'KN 2019'!$A$29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2019'!$AX$29:$BK$29</c:f>
              <c:numCache>
                <c:formatCode>#,##0</c:formatCode>
                <c:ptCount val="14"/>
                <c:pt idx="0">
                  <c:v>9283.8095238095229</c:v>
                </c:pt>
                <c:pt idx="1">
                  <c:v>6795.4285714285716</c:v>
                </c:pt>
                <c:pt idx="2">
                  <c:v>4785.1364863272984</c:v>
                </c:pt>
                <c:pt idx="3">
                  <c:v>6334.6153846153848</c:v>
                </c:pt>
                <c:pt idx="4">
                  <c:v>5115.0031652247308</c:v>
                </c:pt>
                <c:pt idx="5">
                  <c:v>6510.3755215577185</c:v>
                </c:pt>
                <c:pt idx="6">
                  <c:v>5743.2137185147349</c:v>
                </c:pt>
                <c:pt idx="7">
                  <c:v>5754.6811397557667</c:v>
                </c:pt>
                <c:pt idx="8">
                  <c:v>7047</c:v>
                </c:pt>
                <c:pt idx="9">
                  <c:v>6017.1179883945842</c:v>
                </c:pt>
                <c:pt idx="10">
                  <c:v>6437.9764379764383</c:v>
                </c:pt>
                <c:pt idx="11">
                  <c:v>5940.8607126330407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2"/>
          <c:order val="2"/>
          <c:tx>
            <c:strRef>
              <c:f>'KN 2019'!$A$30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2019'!$AX$30:$BK$30</c:f>
              <c:numCache>
                <c:formatCode>#,##0</c:formatCode>
                <c:ptCount val="14"/>
                <c:pt idx="0">
                  <c:v>8998.1538461538457</c:v>
                </c:pt>
                <c:pt idx="1">
                  <c:v>7928</c:v>
                </c:pt>
                <c:pt idx="2">
                  <c:v>5582.8497099853967</c:v>
                </c:pt>
                <c:pt idx="3">
                  <c:v>6334.6153846153848</c:v>
                </c:pt>
                <c:pt idx="4">
                  <c:v>5442.2990570273914</c:v>
                </c:pt>
                <c:pt idx="5">
                  <c:v>7525.6591639871376</c:v>
                </c:pt>
                <c:pt idx="6">
                  <c:v>6719.1259792579222</c:v>
                </c:pt>
                <c:pt idx="7">
                  <c:v>6842.4845388545309</c:v>
                </c:pt>
                <c:pt idx="8">
                  <c:v>9396</c:v>
                </c:pt>
                <c:pt idx="9">
                  <c:v>6017.1179883945842</c:v>
                </c:pt>
                <c:pt idx="10">
                  <c:v>6876.387860843819</c:v>
                </c:pt>
                <c:pt idx="11">
                  <c:v>6904.114009142243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3"/>
          <c:order val="3"/>
          <c:tx>
            <c:strRef>
              <c:f>'KN 2019'!$A$31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2019'!$AX$31:$BK$31</c:f>
              <c:numCache>
                <c:formatCode>#,##0</c:formatCode>
                <c:ptCount val="14"/>
                <c:pt idx="0">
                  <c:v>8998.1538461538457</c:v>
                </c:pt>
                <c:pt idx="1">
                  <c:v>9513.6</c:v>
                </c:pt>
                <c:pt idx="2">
                  <c:v>6967.3298765153077</c:v>
                </c:pt>
                <c:pt idx="3">
                  <c:v>6334.6153846153848</c:v>
                </c:pt>
                <c:pt idx="4">
                  <c:v>4838.3233532934128</c:v>
                </c:pt>
                <c:pt idx="5">
                  <c:v>8916.1142857142859</c:v>
                </c:pt>
                <c:pt idx="6">
                  <c:v>6719.1259792579222</c:v>
                </c:pt>
                <c:pt idx="7">
                  <c:v>8166.623876765083</c:v>
                </c:pt>
                <c:pt idx="8">
                  <c:v>9396</c:v>
                </c:pt>
                <c:pt idx="9">
                  <c:v>7890.5516804058343</c:v>
                </c:pt>
                <c:pt idx="10">
                  <c:v>7722.3607647547788</c:v>
                </c:pt>
                <c:pt idx="11">
                  <c:v>7983.9552238805982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4"/>
          <c:order val="4"/>
          <c:tx>
            <c:strRef>
              <c:f>'KN 2019'!$A$32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2019'!$AX$32:$BK$32</c:f>
              <c:numCache>
                <c:formatCode>#,##0</c:formatCode>
                <c:ptCount val="14"/>
                <c:pt idx="0">
                  <c:v>8729.5522388059708</c:v>
                </c:pt>
                <c:pt idx="1">
                  <c:v>7928</c:v>
                </c:pt>
                <c:pt idx="2">
                  <c:v>6213.5544220385054</c:v>
                </c:pt>
                <c:pt idx="3">
                  <c:v>6334.6153846153848</c:v>
                </c:pt>
                <c:pt idx="4">
                  <c:v>4838.8062680906278</c:v>
                </c:pt>
                <c:pt idx="5">
                  <c:v>7525.6591639871376</c:v>
                </c:pt>
                <c:pt idx="6">
                  <c:v>6719.1259792579222</c:v>
                </c:pt>
                <c:pt idx="7">
                  <c:v>6842.4845388545309</c:v>
                </c:pt>
                <c:pt idx="8">
                  <c:v>9396</c:v>
                </c:pt>
                <c:pt idx="9">
                  <c:v>6017.1179883945842</c:v>
                </c:pt>
                <c:pt idx="10">
                  <c:v>6876.387860843819</c:v>
                </c:pt>
                <c:pt idx="11">
                  <c:v>6904.114009142243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833352"/>
        <c:axId val="277833744"/>
      </c:barChart>
      <c:catAx>
        <c:axId val="27783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720734908136486"/>
              <c:y val="0.952978643626993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7833744"/>
        <c:crosses val="autoZero"/>
        <c:auto val="1"/>
        <c:lblAlgn val="ctr"/>
        <c:lblOffset val="100"/>
        <c:noMultiLvlLbl val="0"/>
      </c:catAx>
      <c:valAx>
        <c:axId val="277833744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7833352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88981902960453962"/>
          <c:h val="3.664217504726808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213E-2"/>
          <c:y val="0.21055979704664576"/>
          <c:w val="0.89915699643689795"/>
          <c:h val="0.60964108209878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2019'!$A$28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2019'!$R$28:$AE$28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249</c:v>
                </c:pt>
                <c:pt idx="6">
                  <c:v>0</c:v>
                </c:pt>
                <c:pt idx="7">
                  <c:v>84.2</c:v>
                </c:pt>
                <c:pt idx="8">
                  <c:v>87</c:v>
                </c:pt>
                <c:pt idx="9">
                  <c:v>136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1"/>
          <c:order val="1"/>
          <c:tx>
            <c:strRef>
              <c:f>'KN 2019'!$A$29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2019'!$R$29:$AE$29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262</c:v>
                </c:pt>
                <c:pt idx="6">
                  <c:v>0</c:v>
                </c:pt>
                <c:pt idx="7">
                  <c:v>102.6</c:v>
                </c:pt>
                <c:pt idx="8">
                  <c:v>115</c:v>
                </c:pt>
                <c:pt idx="9">
                  <c:v>178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2"/>
          <c:order val="2"/>
          <c:tx>
            <c:strRef>
              <c:f>'KN 2019'!$A$30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2019'!$R$30:$AE$30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258</c:v>
                </c:pt>
                <c:pt idx="6">
                  <c:v>0</c:v>
                </c:pt>
                <c:pt idx="7">
                  <c:v>110.7</c:v>
                </c:pt>
                <c:pt idx="8">
                  <c:v>115</c:v>
                </c:pt>
                <c:pt idx="9">
                  <c:v>176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3"/>
          <c:order val="3"/>
          <c:tx>
            <c:strRef>
              <c:f>'KN 2019'!$A$31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2019'!$R$31:$AE$31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249</c:v>
                </c:pt>
                <c:pt idx="6">
                  <c:v>0</c:v>
                </c:pt>
                <c:pt idx="7">
                  <c:v>84.2</c:v>
                </c:pt>
                <c:pt idx="8">
                  <c:v>87</c:v>
                </c:pt>
                <c:pt idx="9">
                  <c:v>131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'KN 2019'!$A$32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2019'!$R$32:$AE$32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258</c:v>
                </c:pt>
                <c:pt idx="6">
                  <c:v>0</c:v>
                </c:pt>
                <c:pt idx="7">
                  <c:v>92.5</c:v>
                </c:pt>
                <c:pt idx="8">
                  <c:v>97</c:v>
                </c:pt>
                <c:pt idx="9">
                  <c:v>147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834528"/>
        <c:axId val="277834920"/>
      </c:barChart>
      <c:catAx>
        <c:axId val="27783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621660141644306"/>
              <c:y val="0.952978643626993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7834920"/>
        <c:crosses val="autoZero"/>
        <c:auto val="1"/>
        <c:lblAlgn val="ctr"/>
        <c:lblOffset val="100"/>
        <c:noMultiLvlLbl val="0"/>
      </c:catAx>
      <c:valAx>
        <c:axId val="277834920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7834528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23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2019</a:t>
            </a:r>
          </a:p>
          <a:p>
            <a:pPr>
              <a:defRPr/>
            </a:pPr>
            <a:r>
              <a:rPr lang="cs-CZ" sz="1600"/>
              <a:t>Střední vzdělávání - kategorie oborů H - odborná výuka (v Kč/žáka)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17476278231178549"/>
          <c:w val="0.88068399829909561"/>
          <c:h val="0.64543825638816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2019'!$A$33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2019'!$AH$33:$AU$33</c:f>
              <c:numCache>
                <c:formatCode>#,##0</c:formatCode>
                <c:ptCount val="14"/>
                <c:pt idx="0">
                  <c:v>20628.705882352941</c:v>
                </c:pt>
                <c:pt idx="1">
                  <c:v>21934.425490683225</c:v>
                </c:pt>
                <c:pt idx="2">
                  <c:v>21797.530743926316</c:v>
                </c:pt>
                <c:pt idx="3">
                  <c:v>17805.544709098009</c:v>
                </c:pt>
                <c:pt idx="4">
                  <c:v>51240.875912408752</c:v>
                </c:pt>
                <c:pt idx="5">
                  <c:v>18694.61648404002</c:v>
                </c:pt>
                <c:pt idx="6">
                  <c:v>23869.191517896463</c:v>
                </c:pt>
                <c:pt idx="7">
                  <c:v>19895.300751879699</c:v>
                </c:pt>
                <c:pt idx="8">
                  <c:v>21419.645732689212</c:v>
                </c:pt>
                <c:pt idx="9">
                  <c:v>19910.715974652416</c:v>
                </c:pt>
                <c:pt idx="10">
                  <c:v>19761.545667447306</c:v>
                </c:pt>
                <c:pt idx="11">
                  <c:v>20267.74628879892</c:v>
                </c:pt>
                <c:pt idx="12">
                  <c:v>47236</c:v>
                </c:pt>
                <c:pt idx="13">
                  <c:v>20133.822181484877</c:v>
                </c:pt>
              </c:numCache>
            </c:numRef>
          </c:val>
        </c:ser>
        <c:ser>
          <c:idx val="1"/>
          <c:order val="1"/>
          <c:tx>
            <c:strRef>
              <c:f>'KN 2019'!$A$34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2019'!$AH$34:$AU$34</c:f>
              <c:numCache>
                <c:formatCode>#,##0</c:formatCode>
                <c:ptCount val="14"/>
                <c:pt idx="0">
                  <c:v>28839.473684210527</c:v>
                </c:pt>
                <c:pt idx="1">
                  <c:v>30294.382739001572</c:v>
                </c:pt>
                <c:pt idx="2">
                  <c:v>25902.429263044742</c:v>
                </c:pt>
                <c:pt idx="3">
                  <c:v>23924.449108079749</c:v>
                </c:pt>
                <c:pt idx="4">
                  <c:v>23387.007218212104</c:v>
                </c:pt>
                <c:pt idx="5">
                  <c:v>26265.060240963856</c:v>
                </c:pt>
                <c:pt idx="6">
                  <c:v>28680.944029171402</c:v>
                </c:pt>
                <c:pt idx="7">
                  <c:v>26863.705583756346</c:v>
                </c:pt>
                <c:pt idx="8">
                  <c:v>27944.537815126052</c:v>
                </c:pt>
                <c:pt idx="9">
                  <c:v>23882.92018832605</c:v>
                </c:pt>
                <c:pt idx="10">
                  <c:v>27552.014010507879</c:v>
                </c:pt>
                <c:pt idx="11">
                  <c:v>27405.839416058392</c:v>
                </c:pt>
                <c:pt idx="12">
                  <c:v>35427</c:v>
                </c:pt>
                <c:pt idx="13">
                  <c:v>32834.080717488789</c:v>
                </c:pt>
              </c:numCache>
            </c:numRef>
          </c:val>
        </c:ser>
        <c:ser>
          <c:idx val="2"/>
          <c:order val="2"/>
          <c:tx>
            <c:strRef>
              <c:f>'KN 2019'!$A$35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2019'!$AH$35:$AU$35</c:f>
              <c:numCache>
                <c:formatCode>#,##0</c:formatCode>
                <c:ptCount val="14"/>
                <c:pt idx="0">
                  <c:v>22480</c:v>
                </c:pt>
                <c:pt idx="1">
                  <c:v>24725.107728658211</c:v>
                </c:pt>
                <c:pt idx="2">
                  <c:v>22261.843499318904</c:v>
                </c:pt>
                <c:pt idx="3">
                  <c:v>28305.400372439479</c:v>
                </c:pt>
                <c:pt idx="4">
                  <c:v>39886.363636363632</c:v>
                </c:pt>
                <c:pt idx="5">
                  <c:v>26748.466257668711</c:v>
                </c:pt>
                <c:pt idx="6">
                  <c:v>28038.924900515995</c:v>
                </c:pt>
                <c:pt idx="7">
                  <c:v>22212.591815320044</c:v>
                </c:pt>
                <c:pt idx="8">
                  <c:v>21889.632473944046</c:v>
                </c:pt>
                <c:pt idx="9">
                  <c:v>21499.872338252568</c:v>
                </c:pt>
                <c:pt idx="10">
                  <c:v>21613.557858376513</c:v>
                </c:pt>
                <c:pt idx="11">
                  <c:v>22393.240556660039</c:v>
                </c:pt>
                <c:pt idx="12">
                  <c:v>38647.63636363636</c:v>
                </c:pt>
                <c:pt idx="13">
                  <c:v>24433.815350389323</c:v>
                </c:pt>
              </c:numCache>
            </c:numRef>
          </c:val>
        </c:ser>
        <c:ser>
          <c:idx val="3"/>
          <c:order val="3"/>
          <c:tx>
            <c:strRef>
              <c:f>'KN 2019'!$A$36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2019'!$AH$36:$AU$36</c:f>
              <c:numCache>
                <c:formatCode>#,##0</c:formatCode>
                <c:ptCount val="14"/>
                <c:pt idx="0">
                  <c:v>28839.473684210527</c:v>
                </c:pt>
                <c:pt idx="1">
                  <c:v>31376.892228571425</c:v>
                </c:pt>
                <c:pt idx="2">
                  <c:v>23380.460625814459</c:v>
                </c:pt>
                <c:pt idx="3">
                  <c:v>23135.464231354643</c:v>
                </c:pt>
                <c:pt idx="4">
                  <c:v>22464</c:v>
                </c:pt>
                <c:pt idx="5">
                  <c:v>21489.594742606791</c:v>
                </c:pt>
                <c:pt idx="6">
                  <c:v>22975.552678019965</c:v>
                </c:pt>
                <c:pt idx="7">
                  <c:v>23987.082152974504</c:v>
                </c:pt>
                <c:pt idx="8">
                  <c:v>22868.080229226362</c:v>
                </c:pt>
                <c:pt idx="9">
                  <c:v>23682.753965575434</c:v>
                </c:pt>
                <c:pt idx="10">
                  <c:v>21395.888188314424</c:v>
                </c:pt>
                <c:pt idx="11">
                  <c:v>24459.934853420193</c:v>
                </c:pt>
                <c:pt idx="12">
                  <c:v>0</c:v>
                </c:pt>
                <c:pt idx="13">
                  <c:v>22311.833417978669</c:v>
                </c:pt>
              </c:numCache>
            </c:numRef>
          </c:val>
        </c:ser>
        <c:ser>
          <c:idx val="4"/>
          <c:order val="4"/>
          <c:tx>
            <c:strRef>
              <c:f>'KN 2019'!$A$37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2019'!$AH$37:$AU$37</c:f>
              <c:numCache>
                <c:formatCode>#,##0</c:formatCode>
                <c:ptCount val="14"/>
                <c:pt idx="0">
                  <c:v>22480</c:v>
                </c:pt>
                <c:pt idx="1">
                  <c:v>22348.258004140785</c:v>
                </c:pt>
                <c:pt idx="2">
                  <c:v>23802.9990708593</c:v>
                </c:pt>
                <c:pt idx="3">
                  <c:v>20680.272108843536</c:v>
                </c:pt>
                <c:pt idx="4">
                  <c:v>0</c:v>
                </c:pt>
                <c:pt idx="5">
                  <c:v>21715.550636413944</c:v>
                </c:pt>
                <c:pt idx="6">
                  <c:v>0</c:v>
                </c:pt>
                <c:pt idx="7">
                  <c:v>19895.300751879699</c:v>
                </c:pt>
                <c:pt idx="8">
                  <c:v>23404.574780058651</c:v>
                </c:pt>
                <c:pt idx="9">
                  <c:v>23888.340425531915</c:v>
                </c:pt>
                <c:pt idx="10">
                  <c:v>20970.674486803517</c:v>
                </c:pt>
                <c:pt idx="11">
                  <c:v>20405.434782608696</c:v>
                </c:pt>
                <c:pt idx="12">
                  <c:v>56683.199999999997</c:v>
                </c:pt>
                <c:pt idx="13">
                  <c:v>21845.847836897068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835704"/>
        <c:axId val="277836096"/>
      </c:barChart>
      <c:catAx>
        <c:axId val="27783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8098382674232765"/>
              <c:y val="0.95703132853074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7836096"/>
        <c:crosses val="autoZero"/>
        <c:auto val="1"/>
        <c:lblAlgn val="ctr"/>
        <c:lblOffset val="100"/>
        <c:noMultiLvlLbl val="0"/>
      </c:catAx>
      <c:valAx>
        <c:axId val="277836096"/>
        <c:scaling>
          <c:orientation val="minMax"/>
          <c:max val="6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7835704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0722151351192913E-4"/>
          <c:y val="9.9290780141844004E-2"/>
          <c:w val="0.99451628322995822"/>
          <c:h val="6.230747752275665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layout>
        <c:manualLayout>
          <c:xMode val="edge"/>
          <c:yMode val="edge"/>
          <c:x val="0.16220601764085202"/>
          <c:y val="1.22511505148698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1943490574316509"/>
          <c:w val="0.88823707092479354"/>
          <c:h val="0.625851821713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2019'!$A$33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2019'!$AX$33:$BK$33</c:f>
              <c:numCache>
                <c:formatCode>#,##0</c:formatCode>
                <c:ptCount val="14"/>
                <c:pt idx="0">
                  <c:v>8355.4285714285706</c:v>
                </c:pt>
                <c:pt idx="1">
                  <c:v>5189.2363636363634</c:v>
                </c:pt>
                <c:pt idx="2">
                  <c:v>3349.8698388806042</c:v>
                </c:pt>
                <c:pt idx="3">
                  <c:v>6334.6153846153848</c:v>
                </c:pt>
                <c:pt idx="4">
                  <c:v>16523.517382413087</c:v>
                </c:pt>
                <c:pt idx="5">
                  <c:v>4634.6138613861385</c:v>
                </c:pt>
                <c:pt idx="6">
                  <c:v>5743.2137185147349</c:v>
                </c:pt>
                <c:pt idx="7">
                  <c:v>4018.8250157927982</c:v>
                </c:pt>
                <c:pt idx="8">
                  <c:v>3861.3698630136987</c:v>
                </c:pt>
                <c:pt idx="9">
                  <c:v>4059.836867862969</c:v>
                </c:pt>
                <c:pt idx="10">
                  <c:v>4435.7790864236831</c:v>
                </c:pt>
                <c:pt idx="11">
                  <c:v>4187.9628119393246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1"/>
          <c:order val="1"/>
          <c:tx>
            <c:strRef>
              <c:f>'KN 2019'!$A$34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2019'!$AX$34:$BK$34</c:f>
              <c:numCache>
                <c:formatCode>#,##0</c:formatCode>
                <c:ptCount val="14"/>
                <c:pt idx="0">
                  <c:v>8729.5522388059708</c:v>
                </c:pt>
                <c:pt idx="1">
                  <c:v>7928</c:v>
                </c:pt>
                <c:pt idx="2">
                  <c:v>6215.2065237194529</c:v>
                </c:pt>
                <c:pt idx="3">
                  <c:v>6334.6153846153848</c:v>
                </c:pt>
                <c:pt idx="4">
                  <c:v>2539.2302696360853</c:v>
                </c:pt>
                <c:pt idx="5">
                  <c:v>7525.6591639871376</c:v>
                </c:pt>
                <c:pt idx="6">
                  <c:v>6719.1259792579222</c:v>
                </c:pt>
                <c:pt idx="7">
                  <c:v>6842.4845388545309</c:v>
                </c:pt>
                <c:pt idx="8">
                  <c:v>9396</c:v>
                </c:pt>
                <c:pt idx="9">
                  <c:v>6017.1179883945842</c:v>
                </c:pt>
                <c:pt idx="10">
                  <c:v>6876.387860843819</c:v>
                </c:pt>
                <c:pt idx="11">
                  <c:v>6723.3307148468193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2"/>
          <c:order val="2"/>
          <c:tx>
            <c:strRef>
              <c:f>'KN 2019'!$A$35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2019'!$AX$35:$BK$35</c:f>
              <c:numCache>
                <c:formatCode>#,##0</c:formatCode>
                <c:ptCount val="14"/>
                <c:pt idx="0">
                  <c:v>8729.5522388059708</c:v>
                </c:pt>
                <c:pt idx="1">
                  <c:v>7928</c:v>
                </c:pt>
                <c:pt idx="2">
                  <c:v>5582.8497099853967</c:v>
                </c:pt>
                <c:pt idx="3">
                  <c:v>6334.6153846153848</c:v>
                </c:pt>
                <c:pt idx="4">
                  <c:v>6808.9887640449433</c:v>
                </c:pt>
                <c:pt idx="5">
                  <c:v>7525.6591639871376</c:v>
                </c:pt>
                <c:pt idx="6">
                  <c:v>6719.1259792579222</c:v>
                </c:pt>
                <c:pt idx="7">
                  <c:v>6842.4845388545309</c:v>
                </c:pt>
                <c:pt idx="8">
                  <c:v>9396</c:v>
                </c:pt>
                <c:pt idx="9">
                  <c:v>6017.1179883945842</c:v>
                </c:pt>
                <c:pt idx="10">
                  <c:v>6876.387860843819</c:v>
                </c:pt>
                <c:pt idx="11">
                  <c:v>6904.114009142243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ser>
          <c:idx val="3"/>
          <c:order val="3"/>
          <c:tx>
            <c:strRef>
              <c:f>'KN 2019'!$A$36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2019'!$AX$36:$BK$36</c:f>
              <c:numCache>
                <c:formatCode>#,##0</c:formatCode>
                <c:ptCount val="14"/>
                <c:pt idx="0">
                  <c:v>8729.5522388059708</c:v>
                </c:pt>
                <c:pt idx="1">
                  <c:v>7928</c:v>
                </c:pt>
                <c:pt idx="2">
                  <c:v>5610.991775254166</c:v>
                </c:pt>
                <c:pt idx="3">
                  <c:v>6334.6153846153848</c:v>
                </c:pt>
                <c:pt idx="4">
                  <c:v>6925.7142857142853</c:v>
                </c:pt>
                <c:pt idx="5">
                  <c:v>7525.6591639871376</c:v>
                </c:pt>
                <c:pt idx="6">
                  <c:v>6719.1259792579222</c:v>
                </c:pt>
                <c:pt idx="7">
                  <c:v>6842.4845388545309</c:v>
                </c:pt>
                <c:pt idx="8">
                  <c:v>9396</c:v>
                </c:pt>
                <c:pt idx="9">
                  <c:v>6017.1179883945842</c:v>
                </c:pt>
                <c:pt idx="10">
                  <c:v>6876.387860843819</c:v>
                </c:pt>
                <c:pt idx="11">
                  <c:v>6904.114009142243</c:v>
                </c:pt>
                <c:pt idx="12">
                  <c:v>0</c:v>
                </c:pt>
                <c:pt idx="13">
                  <c:v>4853.2347504621075</c:v>
                </c:pt>
              </c:numCache>
            </c:numRef>
          </c:val>
        </c:ser>
        <c:ser>
          <c:idx val="4"/>
          <c:order val="4"/>
          <c:tx>
            <c:strRef>
              <c:f>'KN 2019'!$A$37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2019'!$AX$37:$BK$37</c:f>
              <c:numCache>
                <c:formatCode>#,##0</c:formatCode>
                <c:ptCount val="14"/>
                <c:pt idx="0">
                  <c:v>8998.1538461538457</c:v>
                </c:pt>
                <c:pt idx="1">
                  <c:v>9513.6</c:v>
                </c:pt>
                <c:pt idx="2">
                  <c:v>6699.7396777612084</c:v>
                </c:pt>
                <c:pt idx="3">
                  <c:v>6334.6153846153848</c:v>
                </c:pt>
                <c:pt idx="4">
                  <c:v>0</c:v>
                </c:pt>
                <c:pt idx="5">
                  <c:v>8916.1142857142859</c:v>
                </c:pt>
                <c:pt idx="6">
                  <c:v>0</c:v>
                </c:pt>
                <c:pt idx="7">
                  <c:v>8166.623876765083</c:v>
                </c:pt>
                <c:pt idx="8">
                  <c:v>9396</c:v>
                </c:pt>
                <c:pt idx="9">
                  <c:v>7890.5516804058343</c:v>
                </c:pt>
                <c:pt idx="10">
                  <c:v>7722.3607647547788</c:v>
                </c:pt>
                <c:pt idx="11">
                  <c:v>7983.9552238805982</c:v>
                </c:pt>
                <c:pt idx="12">
                  <c:v>5363.2653061224491</c:v>
                </c:pt>
                <c:pt idx="13">
                  <c:v>4853.2347504621075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836880"/>
        <c:axId val="278244120"/>
      </c:barChart>
      <c:catAx>
        <c:axId val="27783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557467970479056"/>
              <c:y val="0.958744170253048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8244120"/>
        <c:crosses val="autoZero"/>
        <c:auto val="1"/>
        <c:lblAlgn val="ctr"/>
        <c:lblOffset val="100"/>
        <c:noMultiLvlLbl val="0"/>
      </c:catAx>
      <c:valAx>
        <c:axId val="278244120"/>
        <c:scaling>
          <c:orientation val="minMax"/>
          <c:max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7836880"/>
        <c:crosses val="autoZero"/>
        <c:crossBetween val="between"/>
        <c:majorUnit val="1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0722151351192924E-4"/>
          <c:y val="0.10942249240121604"/>
          <c:w val="0.99534444786580445"/>
          <c:h val="5.690559956601169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88"/>
          <c:w val="0.88823707092479354"/>
          <c:h val="0.61572010945440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2019'!$A$6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2019'!$AX$6:$BK$6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3488.3437898386587</c:v>
                </c:pt>
                <c:pt idx="3">
                  <c:v>3992.7272727272725</c:v>
                </c:pt>
                <c:pt idx="4">
                  <c:v>4648.1303930968361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1"/>
          <c:order val="1"/>
          <c:tx>
            <c:strRef>
              <c:f>'KN 2019'!$A$7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2019'!$AX$7:$BK$7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3488.3437898386587</c:v>
                </c:pt>
                <c:pt idx="3">
                  <c:v>3992.7272727272725</c:v>
                </c:pt>
                <c:pt idx="4">
                  <c:v>4202.9337309706279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2"/>
          <c:order val="2"/>
          <c:tx>
            <c:strRef>
              <c:f>'KN 2019'!$A$8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2019'!$AX$8:$BK$8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3488.3437898386587</c:v>
                </c:pt>
                <c:pt idx="3">
                  <c:v>3992.7272727272725</c:v>
                </c:pt>
                <c:pt idx="4">
                  <c:v>3580.5022156573114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3"/>
          <c:order val="3"/>
          <c:tx>
            <c:strRef>
              <c:f>'KN 2019'!$A$9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2019'!$AX$9:$BK$9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3488.3437898386587</c:v>
                </c:pt>
                <c:pt idx="3">
                  <c:v>3992.7272727272725</c:v>
                </c:pt>
                <c:pt idx="4">
                  <c:v>3382.4042419591151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4"/>
          <c:order val="4"/>
          <c:tx>
            <c:strRef>
              <c:f>'KN 2019'!$A$10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2019'!$AX$10:$BK$10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3488.3437898386587</c:v>
                </c:pt>
                <c:pt idx="3">
                  <c:v>3992.7272727272725</c:v>
                </c:pt>
                <c:pt idx="4">
                  <c:v>3749.4199535962875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15608"/>
        <c:axId val="224114360"/>
      </c:barChart>
      <c:catAx>
        <c:axId val="226115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422783325268703"/>
              <c:y val="0.952978643626993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114360"/>
        <c:crosses val="autoZero"/>
        <c:auto val="1"/>
        <c:lblAlgn val="ctr"/>
        <c:lblOffset val="100"/>
        <c:noMultiLvlLbl val="0"/>
      </c:catAx>
      <c:valAx>
        <c:axId val="224114360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115608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0.10942249240121607"/>
          <c:w val="0.9840879778295869"/>
          <c:h val="6.433381997463112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255E-2"/>
          <c:y val="0.1943490574316509"/>
          <c:w val="0.89915699643689795"/>
          <c:h val="0.62585182171377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2019'!$A$33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2019'!$R$33:$AE$33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218</c:v>
                </c:pt>
                <c:pt idx="6">
                  <c:v>0</c:v>
                </c:pt>
                <c:pt idx="7">
                  <c:v>71.7</c:v>
                </c:pt>
                <c:pt idx="8">
                  <c:v>76</c:v>
                </c:pt>
                <c:pt idx="9">
                  <c:v>118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1"/>
          <c:order val="1"/>
          <c:tx>
            <c:strRef>
              <c:f>'KN 2019'!$A$34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2019'!$R$34:$AE$34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262</c:v>
                </c:pt>
                <c:pt idx="6">
                  <c:v>0</c:v>
                </c:pt>
                <c:pt idx="7">
                  <c:v>101.1</c:v>
                </c:pt>
                <c:pt idx="8">
                  <c:v>112</c:v>
                </c:pt>
                <c:pt idx="9">
                  <c:v>147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2"/>
          <c:order val="2"/>
          <c:tx>
            <c:strRef>
              <c:f>'KN 2019'!$A$35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2019'!$R$35:$AE$35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264</c:v>
                </c:pt>
                <c:pt idx="6">
                  <c:v>0</c:v>
                </c:pt>
                <c:pt idx="7">
                  <c:v>87.2</c:v>
                </c:pt>
                <c:pt idx="8">
                  <c:v>94</c:v>
                </c:pt>
                <c:pt idx="9">
                  <c:v>135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3"/>
          <c:order val="3"/>
          <c:tx>
            <c:strRef>
              <c:f>'KN 2019'!$A$36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2019'!$R$36:$AE$36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242</c:v>
                </c:pt>
                <c:pt idx="6">
                  <c:v>0</c:v>
                </c:pt>
                <c:pt idx="7">
                  <c:v>92.5</c:v>
                </c:pt>
                <c:pt idx="8">
                  <c:v>97</c:v>
                </c:pt>
                <c:pt idx="9">
                  <c:v>146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'KN 2019'!$A$37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2019'!$R$37:$AE$37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</c:v>
                </c:pt>
                <c:pt idx="4">
                  <c:v>0</c:v>
                </c:pt>
                <c:pt idx="5">
                  <c:v>249</c:v>
                </c:pt>
                <c:pt idx="6">
                  <c:v>0</c:v>
                </c:pt>
                <c:pt idx="7">
                  <c:v>84.2</c:v>
                </c:pt>
                <c:pt idx="8">
                  <c:v>98</c:v>
                </c:pt>
                <c:pt idx="9">
                  <c:v>156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245296"/>
        <c:axId val="278245688"/>
      </c:barChart>
      <c:catAx>
        <c:axId val="27824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6876781184474842"/>
              <c:y val="0.95703132853074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8245688"/>
        <c:crosses val="autoZero"/>
        <c:auto val="1"/>
        <c:lblAlgn val="ctr"/>
        <c:lblOffset val="100"/>
        <c:noMultiLvlLbl val="0"/>
      </c:catAx>
      <c:valAx>
        <c:axId val="278245688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8245296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0722151351192913E-4"/>
          <c:y val="0.10536980749746697"/>
          <c:w val="0.99451628322995822"/>
          <c:h val="6.2307477522756539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/>
              <a:t>(v Kč)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2019'!$CD$5:$CQ$5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2019'!$CD$23:$CQ$23</c:f>
              <c:numCache>
                <c:formatCode>#,##0</c:formatCode>
                <c:ptCount val="14"/>
                <c:pt idx="0">
                  <c:v>36530</c:v>
                </c:pt>
                <c:pt idx="1">
                  <c:v>37740</c:v>
                </c:pt>
                <c:pt idx="2">
                  <c:v>36771</c:v>
                </c:pt>
                <c:pt idx="3">
                  <c:v>38000</c:v>
                </c:pt>
                <c:pt idx="4">
                  <c:v>35100</c:v>
                </c:pt>
                <c:pt idx="5">
                  <c:v>32700</c:v>
                </c:pt>
                <c:pt idx="6">
                  <c:v>36040</c:v>
                </c:pt>
                <c:pt idx="7">
                  <c:v>35281</c:v>
                </c:pt>
                <c:pt idx="8">
                  <c:v>33254</c:v>
                </c:pt>
                <c:pt idx="9">
                  <c:v>35086</c:v>
                </c:pt>
                <c:pt idx="10">
                  <c:v>35755</c:v>
                </c:pt>
                <c:pt idx="11">
                  <c:v>37546</c:v>
                </c:pt>
                <c:pt idx="12">
                  <c:v>35427</c:v>
                </c:pt>
                <c:pt idx="13">
                  <c:v>36610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246080"/>
        <c:axId val="278246472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2019'!$CD$5:$CQ$5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2019'!$CD$38:$CQ$38</c:f>
              <c:numCache>
                <c:formatCode>#,##0</c:formatCode>
                <c:ptCount val="14"/>
                <c:pt idx="0">
                  <c:v>35845.714285714283</c:v>
                </c:pt>
                <c:pt idx="1">
                  <c:v>35845.714285714283</c:v>
                </c:pt>
                <c:pt idx="2">
                  <c:v>35845.714285714283</c:v>
                </c:pt>
                <c:pt idx="3">
                  <c:v>35845.714285714283</c:v>
                </c:pt>
                <c:pt idx="4">
                  <c:v>35845.714285714283</c:v>
                </c:pt>
                <c:pt idx="5">
                  <c:v>35845.714285714283</c:v>
                </c:pt>
                <c:pt idx="6">
                  <c:v>35845.714285714283</c:v>
                </c:pt>
                <c:pt idx="7">
                  <c:v>35845.714285714283</c:v>
                </c:pt>
                <c:pt idx="8">
                  <c:v>35845.714285714283</c:v>
                </c:pt>
                <c:pt idx="9">
                  <c:v>35845.714285714283</c:v>
                </c:pt>
                <c:pt idx="10">
                  <c:v>35845.714285714283</c:v>
                </c:pt>
                <c:pt idx="11">
                  <c:v>35845.714285714283</c:v>
                </c:pt>
                <c:pt idx="12">
                  <c:v>35845.714285714283</c:v>
                </c:pt>
                <c:pt idx="13">
                  <c:v>35845.714285714283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246080"/>
        <c:axId val="278246472"/>
      </c:lineChart>
      <c:catAx>
        <c:axId val="2782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8246472"/>
        <c:crosses val="autoZero"/>
        <c:auto val="1"/>
        <c:lblAlgn val="ctr"/>
        <c:lblOffset val="100"/>
        <c:noMultiLvlLbl val="0"/>
      </c:catAx>
      <c:valAx>
        <c:axId val="278246472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8246080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/>
              <a:t>(v Kč)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2019'!$DJ$5:$DW$5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2019'!$DJ$23:$DW$23</c:f>
              <c:numCache>
                <c:formatCode>#,##0</c:formatCode>
                <c:ptCount val="14"/>
                <c:pt idx="0">
                  <c:v>24370</c:v>
                </c:pt>
                <c:pt idx="1">
                  <c:v>23784</c:v>
                </c:pt>
                <c:pt idx="2">
                  <c:v>21160</c:v>
                </c:pt>
                <c:pt idx="3">
                  <c:v>21960</c:v>
                </c:pt>
                <c:pt idx="4">
                  <c:v>20200</c:v>
                </c:pt>
                <c:pt idx="5">
                  <c:v>19504</c:v>
                </c:pt>
                <c:pt idx="6">
                  <c:v>22910</c:v>
                </c:pt>
                <c:pt idx="7">
                  <c:v>21206</c:v>
                </c:pt>
                <c:pt idx="8">
                  <c:v>23490</c:v>
                </c:pt>
                <c:pt idx="9">
                  <c:v>20739</c:v>
                </c:pt>
                <c:pt idx="10">
                  <c:v>23225</c:v>
                </c:pt>
                <c:pt idx="11">
                  <c:v>21397</c:v>
                </c:pt>
                <c:pt idx="12">
                  <c:v>21900</c:v>
                </c:pt>
                <c:pt idx="13">
                  <c:v>21880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247256"/>
        <c:axId val="27824764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2019'!$DJ$5:$DW$5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2019'!$DJ$38:$DW$38</c:f>
              <c:numCache>
                <c:formatCode>#,##0</c:formatCode>
                <c:ptCount val="14"/>
                <c:pt idx="0">
                  <c:v>21980.357142857141</c:v>
                </c:pt>
                <c:pt idx="1">
                  <c:v>21980.357142857141</c:v>
                </c:pt>
                <c:pt idx="2">
                  <c:v>21980.357142857141</c:v>
                </c:pt>
                <c:pt idx="3">
                  <c:v>21980.357142857141</c:v>
                </c:pt>
                <c:pt idx="4">
                  <c:v>21980.357142857141</c:v>
                </c:pt>
                <c:pt idx="5">
                  <c:v>21980.357142857141</c:v>
                </c:pt>
                <c:pt idx="6">
                  <c:v>21980.357142857141</c:v>
                </c:pt>
                <c:pt idx="7">
                  <c:v>21980.357142857141</c:v>
                </c:pt>
                <c:pt idx="8">
                  <c:v>21980.357142857141</c:v>
                </c:pt>
                <c:pt idx="9">
                  <c:v>21980.357142857141</c:v>
                </c:pt>
                <c:pt idx="10">
                  <c:v>21980.357142857141</c:v>
                </c:pt>
                <c:pt idx="11">
                  <c:v>21980.357142857141</c:v>
                </c:pt>
                <c:pt idx="12">
                  <c:v>21980.357142857141</c:v>
                </c:pt>
                <c:pt idx="13">
                  <c:v>21980.357142857141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247256"/>
        <c:axId val="278247648"/>
      </c:lineChart>
      <c:catAx>
        <c:axId val="278247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8247648"/>
        <c:crosses val="autoZero"/>
        <c:auto val="1"/>
        <c:lblAlgn val="ctr"/>
        <c:lblOffset val="100"/>
        <c:noMultiLvlLbl val="0"/>
      </c:catAx>
      <c:valAx>
        <c:axId val="278247648"/>
        <c:scaling>
          <c:orientation val="minMax"/>
          <c:max val="26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824725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74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2019'!$A$6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2019'!$R$6:$AE$6</c:f>
              <c:numCache>
                <c:formatCode>#,##0</c:formatCode>
                <c:ptCount val="14"/>
                <c:pt idx="0">
                  <c:v>820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370</c:v>
                </c:pt>
                <c:pt idx="6">
                  <c:v>730</c:v>
                </c:pt>
                <c:pt idx="7">
                  <c:v>723.4</c:v>
                </c:pt>
                <c:pt idx="8">
                  <c:v>681</c:v>
                </c:pt>
                <c:pt idx="9">
                  <c:v>608</c:v>
                </c:pt>
                <c:pt idx="10">
                  <c:v>426</c:v>
                </c:pt>
                <c:pt idx="11">
                  <c:v>743</c:v>
                </c:pt>
                <c:pt idx="12">
                  <c:v>570</c:v>
                </c:pt>
                <c:pt idx="13">
                  <c:v>335</c:v>
                </c:pt>
              </c:numCache>
            </c:numRef>
          </c:val>
        </c:ser>
        <c:ser>
          <c:idx val="1"/>
          <c:order val="1"/>
          <c:tx>
            <c:strRef>
              <c:f>'KN 2019'!$A$7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2019'!$R$7:$AE$7</c:f>
              <c:numCache>
                <c:formatCode>#,##0</c:formatCode>
                <c:ptCount val="14"/>
                <c:pt idx="0">
                  <c:v>3090</c:v>
                </c:pt>
                <c:pt idx="1">
                  <c:v>2548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371</c:v>
                </c:pt>
                <c:pt idx="6">
                  <c:v>730</c:v>
                </c:pt>
                <c:pt idx="7">
                  <c:v>723.7</c:v>
                </c:pt>
                <c:pt idx="8">
                  <c:v>681</c:v>
                </c:pt>
                <c:pt idx="9">
                  <c:v>609</c:v>
                </c:pt>
                <c:pt idx="10">
                  <c:v>426</c:v>
                </c:pt>
                <c:pt idx="11">
                  <c:v>743</c:v>
                </c:pt>
                <c:pt idx="12">
                  <c:v>2586</c:v>
                </c:pt>
                <c:pt idx="13">
                  <c:v>335</c:v>
                </c:pt>
              </c:numCache>
            </c:numRef>
          </c:val>
        </c:ser>
        <c:ser>
          <c:idx val="2"/>
          <c:order val="2"/>
          <c:tx>
            <c:strRef>
              <c:f>'KN 2019'!$A$8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2019'!$R$8:$AE$8</c:f>
              <c:numCache>
                <c:formatCode>#,##0</c:formatCode>
                <c:ptCount val="14"/>
                <c:pt idx="0">
                  <c:v>820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370</c:v>
                </c:pt>
                <c:pt idx="6">
                  <c:v>730</c:v>
                </c:pt>
                <c:pt idx="7">
                  <c:v>723.7</c:v>
                </c:pt>
                <c:pt idx="8">
                  <c:v>681</c:v>
                </c:pt>
                <c:pt idx="9">
                  <c:v>602</c:v>
                </c:pt>
                <c:pt idx="10">
                  <c:v>426</c:v>
                </c:pt>
                <c:pt idx="11">
                  <c:v>743</c:v>
                </c:pt>
                <c:pt idx="12">
                  <c:v>570</c:v>
                </c:pt>
                <c:pt idx="13">
                  <c:v>335</c:v>
                </c:pt>
              </c:numCache>
            </c:numRef>
          </c:val>
        </c:ser>
        <c:ser>
          <c:idx val="3"/>
          <c:order val="3"/>
          <c:tx>
            <c:strRef>
              <c:f>'KN 2019'!$A$9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2019'!$R$9:$AE$9</c:f>
              <c:numCache>
                <c:formatCode>#,##0</c:formatCode>
                <c:ptCount val="14"/>
                <c:pt idx="0">
                  <c:v>3600</c:v>
                </c:pt>
                <c:pt idx="1">
                  <c:v>5500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379</c:v>
                </c:pt>
                <c:pt idx="6">
                  <c:v>730</c:v>
                </c:pt>
                <c:pt idx="7">
                  <c:v>723.7</c:v>
                </c:pt>
                <c:pt idx="8">
                  <c:v>676</c:v>
                </c:pt>
                <c:pt idx="9">
                  <c:v>600</c:v>
                </c:pt>
                <c:pt idx="10">
                  <c:v>426</c:v>
                </c:pt>
                <c:pt idx="11">
                  <c:v>743</c:v>
                </c:pt>
                <c:pt idx="12">
                  <c:v>3100</c:v>
                </c:pt>
                <c:pt idx="13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'KN 2019'!$A$10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2019'!$R$10:$AE$10</c:f>
              <c:numCache>
                <c:formatCode>#,##0</c:formatCode>
                <c:ptCount val="14"/>
                <c:pt idx="0">
                  <c:v>820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365</c:v>
                </c:pt>
                <c:pt idx="6">
                  <c:v>730</c:v>
                </c:pt>
                <c:pt idx="7">
                  <c:v>720.7</c:v>
                </c:pt>
                <c:pt idx="8">
                  <c:v>676</c:v>
                </c:pt>
                <c:pt idx="9">
                  <c:v>604</c:v>
                </c:pt>
                <c:pt idx="10">
                  <c:v>426</c:v>
                </c:pt>
                <c:pt idx="11">
                  <c:v>743</c:v>
                </c:pt>
                <c:pt idx="12">
                  <c:v>570</c:v>
                </c:pt>
                <c:pt idx="13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72944"/>
        <c:axId val="276173336"/>
      </c:barChart>
      <c:catAx>
        <c:axId val="27617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720734908136486"/>
              <c:y val="0.952978643626993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173336"/>
        <c:crosses val="autoZero"/>
        <c:auto val="1"/>
        <c:lblAlgn val="ctr"/>
        <c:lblOffset val="100"/>
        <c:noMultiLvlLbl val="0"/>
      </c:catAx>
      <c:valAx>
        <c:axId val="276173336"/>
        <c:scaling>
          <c:orientation val="minMax"/>
          <c:max val="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172944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8110846200090907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2019</a:t>
            </a:r>
          </a:p>
          <a:p>
            <a:pPr>
              <a:defRPr/>
            </a:pPr>
            <a:r>
              <a:rPr lang="cs-CZ" sz="1600" baseline="0"/>
              <a:t>Střední vzdělávání - kategorie oborů H - teoretická výuka (v Kč/žáka)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2019'!$A$11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2019'!$AH$11:$AU$11</c:f>
              <c:numCache>
                <c:formatCode>#,##0</c:formatCode>
                <c:ptCount val="14"/>
                <c:pt idx="0">
                  <c:v>22018.34862385321</c:v>
                </c:pt>
                <c:pt idx="1">
                  <c:v>22781.79167887324</c:v>
                </c:pt>
                <c:pt idx="2">
                  <c:v>20885.842838031884</c:v>
                </c:pt>
                <c:pt idx="3">
                  <c:v>24829.753797799895</c:v>
                </c:pt>
                <c:pt idx="4">
                  <c:v>21307.875894988068</c:v>
                </c:pt>
                <c:pt idx="5">
                  <c:v>22673.98119122257</c:v>
                </c:pt>
                <c:pt idx="6">
                  <c:v>20038.458989010967</c:v>
                </c:pt>
                <c:pt idx="7">
                  <c:v>21578.611632270167</c:v>
                </c:pt>
                <c:pt idx="8">
                  <c:v>21065.313653136531</c:v>
                </c:pt>
                <c:pt idx="9">
                  <c:v>21189.482244510706</c:v>
                </c:pt>
                <c:pt idx="10">
                  <c:v>22547.427469085236</c:v>
                </c:pt>
                <c:pt idx="11">
                  <c:v>22311.334552102377</c:v>
                </c:pt>
                <c:pt idx="12">
                  <c:v>17700.48</c:v>
                </c:pt>
                <c:pt idx="13">
                  <c:v>21257.296811854514</c:v>
                </c:pt>
              </c:numCache>
            </c:numRef>
          </c:val>
        </c:ser>
        <c:ser>
          <c:idx val="1"/>
          <c:order val="1"/>
          <c:tx>
            <c:strRef>
              <c:f>'KN 2019'!$A$12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2019'!$AH$12:$AU$12</c:f>
              <c:numCache>
                <c:formatCode>#,##0</c:formatCode>
                <c:ptCount val="14"/>
                <c:pt idx="0">
                  <c:v>22325.581395348836</c:v>
                </c:pt>
                <c:pt idx="1">
                  <c:v>23793.085841525033</c:v>
                </c:pt>
                <c:pt idx="2">
                  <c:v>21202.149774082853</c:v>
                </c:pt>
                <c:pt idx="3">
                  <c:v>20816.864295125164</c:v>
                </c:pt>
                <c:pt idx="4">
                  <c:v>24460.273972602739</c:v>
                </c:pt>
                <c:pt idx="5">
                  <c:v>20063.800277392511</c:v>
                </c:pt>
                <c:pt idx="6">
                  <c:v>20076.523051190459</c:v>
                </c:pt>
                <c:pt idx="7">
                  <c:v>21639.510818438379</c:v>
                </c:pt>
                <c:pt idx="8">
                  <c:v>22310.503175378602</c:v>
                </c:pt>
                <c:pt idx="9">
                  <c:v>22510.583153347732</c:v>
                </c:pt>
                <c:pt idx="10">
                  <c:v>24833.99669230399</c:v>
                </c:pt>
                <c:pt idx="11">
                  <c:v>22705.674418604653</c:v>
                </c:pt>
                <c:pt idx="12">
                  <c:v>17700.48</c:v>
                </c:pt>
                <c:pt idx="13">
                  <c:v>21068.090787716956</c:v>
                </c:pt>
              </c:numCache>
            </c:numRef>
          </c:val>
        </c:ser>
        <c:ser>
          <c:idx val="2"/>
          <c:order val="2"/>
          <c:tx>
            <c:strRef>
              <c:f>'KN 2019'!$A$13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2019'!$AH$13:$AU$13</c:f>
              <c:numCache>
                <c:formatCode>#,##0</c:formatCode>
                <c:ptCount val="14"/>
                <c:pt idx="0">
                  <c:v>22535.211267605631</c:v>
                </c:pt>
                <c:pt idx="1">
                  <c:v>23095.852763423649</c:v>
                </c:pt>
                <c:pt idx="2">
                  <c:v>20726.551977445728</c:v>
                </c:pt>
                <c:pt idx="3">
                  <c:v>22316.384180790963</c:v>
                </c:pt>
                <c:pt idx="4">
                  <c:v>25833.333333333332</c:v>
                </c:pt>
                <c:pt idx="5">
                  <c:v>18951.091703056769</c:v>
                </c:pt>
                <c:pt idx="6">
                  <c:v>22076.962599999977</c:v>
                </c:pt>
                <c:pt idx="7">
                  <c:v>21578.611632270167</c:v>
                </c:pt>
                <c:pt idx="8">
                  <c:v>21065.313653136531</c:v>
                </c:pt>
                <c:pt idx="9">
                  <c:v>20195.840330706629</c:v>
                </c:pt>
                <c:pt idx="10">
                  <c:v>21409.0276651448</c:v>
                </c:pt>
                <c:pt idx="11">
                  <c:v>22029.422382671481</c:v>
                </c:pt>
                <c:pt idx="12">
                  <c:v>18438</c:v>
                </c:pt>
                <c:pt idx="13">
                  <c:v>23331.690487925087</c:v>
                </c:pt>
              </c:numCache>
            </c:numRef>
          </c:val>
        </c:ser>
        <c:ser>
          <c:idx val="3"/>
          <c:order val="3"/>
          <c:tx>
            <c:strRef>
              <c:f>'KN 2019'!$A$14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2019'!$AH$14:$AU$14</c:f>
              <c:numCache>
                <c:formatCode>#,##0</c:formatCode>
                <c:ptCount val="14"/>
                <c:pt idx="0">
                  <c:v>23414.634146341465</c:v>
                </c:pt>
                <c:pt idx="1">
                  <c:v>22921.348639024392</c:v>
                </c:pt>
                <c:pt idx="2">
                  <c:v>20542.234040785472</c:v>
                </c:pt>
                <c:pt idx="3">
                  <c:v>21447.963800904978</c:v>
                </c:pt>
                <c:pt idx="4">
                  <c:v>18362.813656931306</c:v>
                </c:pt>
                <c:pt idx="5">
                  <c:v>22673.98119122257</c:v>
                </c:pt>
                <c:pt idx="6">
                  <c:v>19028.093384188607</c:v>
                </c:pt>
                <c:pt idx="7">
                  <c:v>21578.611632270167</c:v>
                </c:pt>
                <c:pt idx="8">
                  <c:v>21065.313653136531</c:v>
                </c:pt>
                <c:pt idx="9">
                  <c:v>22182.660927966703</c:v>
                </c:pt>
                <c:pt idx="10">
                  <c:v>21601.275997853729</c:v>
                </c:pt>
                <c:pt idx="11">
                  <c:v>20323.563696919235</c:v>
                </c:pt>
                <c:pt idx="12">
                  <c:v>16389.333333333332</c:v>
                </c:pt>
                <c:pt idx="13">
                  <c:v>20093.378607809849</c:v>
                </c:pt>
              </c:numCache>
            </c:numRef>
          </c:val>
        </c:ser>
        <c:ser>
          <c:idx val="4"/>
          <c:order val="4"/>
          <c:tx>
            <c:strRef>
              <c:f>'KN 2019'!$A$15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2019'!$AH$15:$AU$15</c:f>
              <c:numCache>
                <c:formatCode>#,##0</c:formatCode>
                <c:ptCount val="14"/>
                <c:pt idx="0">
                  <c:v>23414.634146341465</c:v>
                </c:pt>
                <c:pt idx="1">
                  <c:v>25004.172444825206</c:v>
                </c:pt>
                <c:pt idx="2">
                  <c:v>23704.199259993085</c:v>
                </c:pt>
                <c:pt idx="3">
                  <c:v>25026.399155227031</c:v>
                </c:pt>
                <c:pt idx="4">
                  <c:v>24527.472527472528</c:v>
                </c:pt>
                <c:pt idx="5">
                  <c:v>26575.627679118192</c:v>
                </c:pt>
                <c:pt idx="6">
                  <c:v>23067.613837837816</c:v>
                </c:pt>
                <c:pt idx="7">
                  <c:v>25715.818893236443</c:v>
                </c:pt>
                <c:pt idx="8">
                  <c:v>24699.621416982154</c:v>
                </c:pt>
                <c:pt idx="9">
                  <c:v>23504.460258594769</c:v>
                </c:pt>
                <c:pt idx="10">
                  <c:v>22917.853551053347</c:v>
                </c:pt>
                <c:pt idx="11">
                  <c:v>25372.765072765076</c:v>
                </c:pt>
                <c:pt idx="12">
                  <c:v>18061.714285714286</c:v>
                </c:pt>
                <c:pt idx="13">
                  <c:v>24515.794924909376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74120"/>
        <c:axId val="276174512"/>
      </c:barChart>
      <c:catAx>
        <c:axId val="27617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174512"/>
        <c:crosses val="autoZero"/>
        <c:auto val="1"/>
        <c:lblAlgn val="ctr"/>
        <c:lblOffset val="100"/>
        <c:noMultiLvlLbl val="0"/>
      </c:catAx>
      <c:valAx>
        <c:axId val="276174512"/>
        <c:scaling>
          <c:orientation val="minMax"/>
          <c:max val="27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174120"/>
        <c:crosses val="autoZero"/>
        <c:crossBetween val="between"/>
        <c:majorUnit val="2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9.9290780141844004E-2"/>
          <c:w val="0.9677006407718588"/>
          <c:h val="6.433381997463112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2019'!$A$11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2019'!$AX$11:$BK$11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3638.1932662581876</c:v>
                </c:pt>
                <c:pt idx="3">
                  <c:v>3992.7272727272725</c:v>
                </c:pt>
                <c:pt idx="4">
                  <c:v>5717.3856640800059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1"/>
          <c:order val="1"/>
          <c:tx>
            <c:strRef>
              <c:f>'KN 2019'!$A$12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2019'!$AX$12:$BK$12</c:f>
              <c:numCache>
                <c:formatCode>#,##0</c:formatCode>
                <c:ptCount val="14"/>
                <c:pt idx="0">
                  <c:v>4874</c:v>
                </c:pt>
                <c:pt idx="1">
                  <c:v>4756.8</c:v>
                </c:pt>
                <c:pt idx="2">
                  <c:v>3488.3437898386587</c:v>
                </c:pt>
                <c:pt idx="3">
                  <c:v>3992.7272727272725</c:v>
                </c:pt>
                <c:pt idx="4">
                  <c:v>5811.5559817789499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2"/>
          <c:order val="2"/>
          <c:tx>
            <c:strRef>
              <c:f>'KN 2019'!$A$13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2019'!$AX$13:$BK$13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3488.3437898386587</c:v>
                </c:pt>
                <c:pt idx="3">
                  <c:v>3992.7272727272725</c:v>
                </c:pt>
                <c:pt idx="4">
                  <c:v>6000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3"/>
          <c:order val="3"/>
          <c:tx>
            <c:strRef>
              <c:f>'KN 2019'!$A$14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2019'!$AX$14:$BK$14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3579.1443478347655</c:v>
                </c:pt>
                <c:pt idx="3">
                  <c:v>3992.7272727272725</c:v>
                </c:pt>
                <c:pt idx="4">
                  <c:v>4838.3233532934128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4"/>
          <c:order val="4"/>
          <c:tx>
            <c:strRef>
              <c:f>'KN 2019'!$A$15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2019'!$AX$15:$BK$15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3523.5742743004002</c:v>
                </c:pt>
                <c:pt idx="3">
                  <c:v>3992.7272727272725</c:v>
                </c:pt>
                <c:pt idx="4">
                  <c:v>4838.8062680906278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75296"/>
        <c:axId val="276175688"/>
      </c:barChart>
      <c:catAx>
        <c:axId val="27617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720734908136486"/>
              <c:y val="0.950952301175119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175688"/>
        <c:crosses val="autoZero"/>
        <c:auto val="1"/>
        <c:lblAlgn val="ctr"/>
        <c:lblOffset val="100"/>
        <c:noMultiLvlLbl val="0"/>
      </c:catAx>
      <c:valAx>
        <c:axId val="276175688"/>
        <c:scaling>
          <c:orientation val="minMax"/>
          <c:max val="6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175296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0942249240121613"/>
          <c:w val="0.9677006407718588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layout>
        <c:manualLayout>
          <c:xMode val="edge"/>
          <c:yMode val="edge"/>
          <c:x val="0.1596313142421443"/>
          <c:y val="6.07902735562310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82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2019'!$A$11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2019'!$R$11:$AE$11</c:f>
              <c:numCache>
                <c:formatCode>#,##0</c:formatCode>
                <c:ptCount val="14"/>
                <c:pt idx="0">
                  <c:v>1890</c:v>
                </c:pt>
                <c:pt idx="1">
                  <c:v>2133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385</c:v>
                </c:pt>
                <c:pt idx="6">
                  <c:v>730</c:v>
                </c:pt>
                <c:pt idx="7">
                  <c:v>726.8</c:v>
                </c:pt>
                <c:pt idx="8">
                  <c:v>681</c:v>
                </c:pt>
                <c:pt idx="9">
                  <c:v>609</c:v>
                </c:pt>
                <c:pt idx="10">
                  <c:v>426</c:v>
                </c:pt>
                <c:pt idx="11">
                  <c:v>743</c:v>
                </c:pt>
                <c:pt idx="12">
                  <c:v>1550</c:v>
                </c:pt>
                <c:pt idx="13">
                  <c:v>335</c:v>
                </c:pt>
              </c:numCache>
            </c:numRef>
          </c:val>
        </c:ser>
        <c:ser>
          <c:idx val="1"/>
          <c:order val="1"/>
          <c:tx>
            <c:strRef>
              <c:f>'KN 2019'!$A$12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2019'!$R$12:$AE$12</c:f>
              <c:numCache>
                <c:formatCode>#,##0</c:formatCode>
                <c:ptCount val="14"/>
                <c:pt idx="0">
                  <c:v>820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374</c:v>
                </c:pt>
                <c:pt idx="6">
                  <c:v>730</c:v>
                </c:pt>
                <c:pt idx="7">
                  <c:v>727</c:v>
                </c:pt>
                <c:pt idx="8">
                  <c:v>684</c:v>
                </c:pt>
                <c:pt idx="9">
                  <c:v>616</c:v>
                </c:pt>
                <c:pt idx="10">
                  <c:v>426</c:v>
                </c:pt>
                <c:pt idx="11">
                  <c:v>743</c:v>
                </c:pt>
                <c:pt idx="12">
                  <c:v>570</c:v>
                </c:pt>
                <c:pt idx="13">
                  <c:v>335</c:v>
                </c:pt>
              </c:numCache>
            </c:numRef>
          </c:val>
        </c:ser>
        <c:ser>
          <c:idx val="2"/>
          <c:order val="2"/>
          <c:tx>
            <c:strRef>
              <c:f>'KN 2019'!$A$13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2019'!$R$13:$AE$13</c:f>
              <c:numCache>
                <c:formatCode>#,##0</c:formatCode>
                <c:ptCount val="14"/>
                <c:pt idx="0">
                  <c:v>1890</c:v>
                </c:pt>
                <c:pt idx="1">
                  <c:v>2548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370</c:v>
                </c:pt>
                <c:pt idx="6">
                  <c:v>730</c:v>
                </c:pt>
                <c:pt idx="7">
                  <c:v>726.8</c:v>
                </c:pt>
                <c:pt idx="8">
                  <c:v>681</c:v>
                </c:pt>
                <c:pt idx="9">
                  <c:v>604</c:v>
                </c:pt>
                <c:pt idx="10">
                  <c:v>426</c:v>
                </c:pt>
                <c:pt idx="11">
                  <c:v>743</c:v>
                </c:pt>
                <c:pt idx="12">
                  <c:v>1550</c:v>
                </c:pt>
                <c:pt idx="13">
                  <c:v>335</c:v>
                </c:pt>
              </c:numCache>
            </c:numRef>
          </c:val>
        </c:ser>
        <c:ser>
          <c:idx val="3"/>
          <c:order val="3"/>
          <c:tx>
            <c:strRef>
              <c:f>'KN 2019'!$A$14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2019'!$R$14:$AE$14</c:f>
              <c:numCache>
                <c:formatCode>#,##0</c:formatCode>
                <c:ptCount val="14"/>
                <c:pt idx="0">
                  <c:v>820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385</c:v>
                </c:pt>
                <c:pt idx="6">
                  <c:v>730</c:v>
                </c:pt>
                <c:pt idx="7">
                  <c:v>726.8</c:v>
                </c:pt>
                <c:pt idx="8">
                  <c:v>681</c:v>
                </c:pt>
                <c:pt idx="9">
                  <c:v>614</c:v>
                </c:pt>
                <c:pt idx="10">
                  <c:v>426</c:v>
                </c:pt>
                <c:pt idx="11">
                  <c:v>743</c:v>
                </c:pt>
                <c:pt idx="12">
                  <c:v>570</c:v>
                </c:pt>
                <c:pt idx="13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'KN 2019'!$A$15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2019'!$R$15:$AE$15</c:f>
              <c:numCache>
                <c:formatCode>#,##0</c:formatCode>
                <c:ptCount val="14"/>
                <c:pt idx="0">
                  <c:v>820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402</c:v>
                </c:pt>
                <c:pt idx="6">
                  <c:v>730</c:v>
                </c:pt>
                <c:pt idx="7">
                  <c:v>739.2</c:v>
                </c:pt>
                <c:pt idx="8">
                  <c:v>691</c:v>
                </c:pt>
                <c:pt idx="9">
                  <c:v>621</c:v>
                </c:pt>
                <c:pt idx="10">
                  <c:v>426</c:v>
                </c:pt>
                <c:pt idx="11">
                  <c:v>743</c:v>
                </c:pt>
                <c:pt idx="12">
                  <c:v>570</c:v>
                </c:pt>
                <c:pt idx="13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360208"/>
        <c:axId val="276360600"/>
      </c:barChart>
      <c:catAx>
        <c:axId val="27636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273807533834805"/>
              <c:y val="0.955004986078867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360600"/>
        <c:crosses val="autoZero"/>
        <c:auto val="1"/>
        <c:lblAlgn val="ctr"/>
        <c:lblOffset val="100"/>
        <c:noMultiLvlLbl val="0"/>
      </c:catAx>
      <c:valAx>
        <c:axId val="276360600"/>
        <c:scaling>
          <c:orientation val="minMax"/>
          <c:max val="28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360208"/>
        <c:crosses val="autoZero"/>
        <c:crossBetween val="between"/>
        <c:majorUnit val="4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2019</a:t>
            </a:r>
          </a:p>
          <a:p>
            <a:pPr>
              <a:defRPr/>
            </a:pPr>
            <a:r>
              <a:rPr lang="cs-CZ" sz="1600" baseline="0"/>
              <a:t>Střední vzdělávání - kategorie oborů H - teoretická výuka 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18624368762415341"/>
          <c:w val="0.88068399829909561"/>
          <c:h val="0.63395719152127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2019'!$A$16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2019'!$AH$16:$AU$16</c:f>
              <c:numCache>
                <c:formatCode>#,##0</c:formatCode>
                <c:ptCount val="14"/>
                <c:pt idx="0">
                  <c:v>18677.042801556421</c:v>
                </c:pt>
                <c:pt idx="1">
                  <c:v>23800.519599999996</c:v>
                </c:pt>
                <c:pt idx="2">
                  <c:v>21202.149774082853</c:v>
                </c:pt>
                <c:pt idx="3">
                  <c:v>18566.392479435955</c:v>
                </c:pt>
                <c:pt idx="4">
                  <c:v>49988.801791713326</c:v>
                </c:pt>
                <c:pt idx="5">
                  <c:v>20063.800277392511</c:v>
                </c:pt>
                <c:pt idx="6">
                  <c:v>23699.402490322555</c:v>
                </c:pt>
                <c:pt idx="7">
                  <c:v>21639.510818438379</c:v>
                </c:pt>
                <c:pt idx="8">
                  <c:v>22310.503175378602</c:v>
                </c:pt>
                <c:pt idx="9">
                  <c:v>21526.965621701016</c:v>
                </c:pt>
                <c:pt idx="10">
                  <c:v>21854.908182499592</c:v>
                </c:pt>
                <c:pt idx="11">
                  <c:v>21851.92479856759</c:v>
                </c:pt>
                <c:pt idx="12">
                  <c:v>18830.297872340427</c:v>
                </c:pt>
                <c:pt idx="13">
                  <c:v>22726.836293807009</c:v>
                </c:pt>
              </c:numCache>
            </c:numRef>
          </c:val>
        </c:ser>
        <c:ser>
          <c:idx val="1"/>
          <c:order val="1"/>
          <c:tx>
            <c:strRef>
              <c:f>'KN 2019'!$A$17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2019'!$AH$17:$AU$17</c:f>
              <c:numCache>
                <c:formatCode>#,##0</c:formatCode>
                <c:ptCount val="14"/>
                <c:pt idx="0">
                  <c:v>26519.337016574584</c:v>
                </c:pt>
                <c:pt idx="1">
                  <c:v>26037.759495909893</c:v>
                </c:pt>
                <c:pt idx="2">
                  <c:v>23704.199259993085</c:v>
                </c:pt>
                <c:pt idx="3">
                  <c:v>23020.883924235066</c:v>
                </c:pt>
                <c:pt idx="4">
                  <c:v>22286.570144782825</c:v>
                </c:pt>
                <c:pt idx="5">
                  <c:v>22486.010362694298</c:v>
                </c:pt>
                <c:pt idx="6">
                  <c:v>24163.182749999982</c:v>
                </c:pt>
                <c:pt idx="7">
                  <c:v>25715.818893236443</c:v>
                </c:pt>
                <c:pt idx="8">
                  <c:v>24699.621416982154</c:v>
                </c:pt>
                <c:pt idx="9">
                  <c:v>23504.460258594769</c:v>
                </c:pt>
                <c:pt idx="10">
                  <c:v>26191.246222123042</c:v>
                </c:pt>
                <c:pt idx="11">
                  <c:v>24818.098627351294</c:v>
                </c:pt>
                <c:pt idx="12">
                  <c:v>18438</c:v>
                </c:pt>
                <c:pt idx="13">
                  <c:v>22880.618656355728</c:v>
                </c:pt>
              </c:numCache>
            </c:numRef>
          </c:val>
        </c:ser>
        <c:ser>
          <c:idx val="2"/>
          <c:order val="2"/>
          <c:tx>
            <c:strRef>
              <c:f>'KN 2019'!$A$18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2019'!$AH$18:$AU$18</c:f>
              <c:numCache>
                <c:formatCode>#,##0</c:formatCode>
                <c:ptCount val="14"/>
                <c:pt idx="0">
                  <c:v>22857.142857142859</c:v>
                </c:pt>
                <c:pt idx="1">
                  <c:v>24166.716114824794</c:v>
                </c:pt>
                <c:pt idx="2">
                  <c:v>21203.435804701625</c:v>
                </c:pt>
                <c:pt idx="3">
                  <c:v>27272.727272727276</c:v>
                </c:pt>
                <c:pt idx="4">
                  <c:v>53978.234582829507</c:v>
                </c:pt>
                <c:pt idx="5">
                  <c:v>24941.37931034483</c:v>
                </c:pt>
                <c:pt idx="6">
                  <c:v>25728.790999999976</c:v>
                </c:pt>
                <c:pt idx="7">
                  <c:v>21578.611632270167</c:v>
                </c:pt>
                <c:pt idx="8">
                  <c:v>21065.313653136531</c:v>
                </c:pt>
                <c:pt idx="9">
                  <c:v>20523.717836513217</c:v>
                </c:pt>
                <c:pt idx="10">
                  <c:v>22729.840072007573</c:v>
                </c:pt>
                <c:pt idx="11">
                  <c:v>22089.23076923077</c:v>
                </c:pt>
                <c:pt idx="12">
                  <c:v>17700.48</c:v>
                </c:pt>
                <c:pt idx="13">
                  <c:v>21886.269070735092</c:v>
                </c:pt>
              </c:numCache>
            </c:numRef>
          </c:val>
        </c:ser>
        <c:ser>
          <c:idx val="3"/>
          <c:order val="3"/>
          <c:tx>
            <c:strRef>
              <c:f>'KN 2019'!$A$19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2019'!$AH$19:$AU$19</c:f>
              <c:numCache>
                <c:formatCode>#,##0</c:formatCode>
                <c:ptCount val="14"/>
                <c:pt idx="0">
                  <c:v>22325.581395348836</c:v>
                </c:pt>
                <c:pt idx="1">
                  <c:v>29967.370877142857</c:v>
                </c:pt>
                <c:pt idx="2">
                  <c:v>26130.9300665874</c:v>
                </c:pt>
                <c:pt idx="3">
                  <c:v>25026.399155227031</c:v>
                </c:pt>
                <c:pt idx="4">
                  <c:v>18803.706823925866</c:v>
                </c:pt>
                <c:pt idx="5">
                  <c:v>22486.010362694298</c:v>
                </c:pt>
                <c:pt idx="6">
                  <c:v>23658.539589041076</c:v>
                </c:pt>
                <c:pt idx="7">
                  <c:v>25715.818893236443</c:v>
                </c:pt>
                <c:pt idx="8">
                  <c:v>24699.621416982154</c:v>
                </c:pt>
                <c:pt idx="9">
                  <c:v>25162.723322066635</c:v>
                </c:pt>
                <c:pt idx="10">
                  <c:v>24642.450712022885</c:v>
                </c:pt>
                <c:pt idx="11">
                  <c:v>27348.571428571428</c:v>
                </c:pt>
                <c:pt idx="12">
                  <c:v>0</c:v>
                </c:pt>
                <c:pt idx="13">
                  <c:v>23729.323308270679</c:v>
                </c:pt>
              </c:numCache>
            </c:numRef>
          </c:val>
        </c:ser>
        <c:ser>
          <c:idx val="4"/>
          <c:order val="4"/>
          <c:tx>
            <c:strRef>
              <c:f>'KN 2019'!$A$20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2019'!$AH$20:$AU$20</c:f>
              <c:numCache>
                <c:formatCode>#,##0</c:formatCode>
                <c:ptCount val="14"/>
                <c:pt idx="0">
                  <c:v>22535.211267605631</c:v>
                </c:pt>
                <c:pt idx="1">
                  <c:v>22904.496333333325</c:v>
                </c:pt>
                <c:pt idx="2">
                  <c:v>20406.132666840338</c:v>
                </c:pt>
                <c:pt idx="3">
                  <c:v>21447.963800904978</c:v>
                </c:pt>
                <c:pt idx="4">
                  <c:v>0</c:v>
                </c:pt>
                <c:pt idx="5">
                  <c:v>22673.98119122257</c:v>
                </c:pt>
                <c:pt idx="6">
                  <c:v>0</c:v>
                </c:pt>
                <c:pt idx="7">
                  <c:v>20949.726775956282</c:v>
                </c:pt>
                <c:pt idx="8">
                  <c:v>21065.313653136531</c:v>
                </c:pt>
                <c:pt idx="9">
                  <c:v>20523.717836513217</c:v>
                </c:pt>
                <c:pt idx="10">
                  <c:v>25144.620468887075</c:v>
                </c:pt>
                <c:pt idx="11">
                  <c:v>21648.425720620842</c:v>
                </c:pt>
                <c:pt idx="12">
                  <c:v>18438</c:v>
                </c:pt>
                <c:pt idx="13">
                  <c:v>20863.816659321285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361384"/>
        <c:axId val="276361776"/>
      </c:barChart>
      <c:catAx>
        <c:axId val="276361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502479508497197"/>
              <c:y val="0.959057670982616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361776"/>
        <c:crosses val="autoZero"/>
        <c:auto val="1"/>
        <c:lblAlgn val="ctr"/>
        <c:lblOffset val="100"/>
        <c:noMultiLvlLbl val="0"/>
      </c:catAx>
      <c:valAx>
        <c:axId val="276361776"/>
        <c:scaling>
          <c:orientation val="minMax"/>
          <c:max val="5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361384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6.466253170867616E-3"/>
          <c:y val="0.10739614994934153"/>
          <c:w val="0.99153676740128083"/>
          <c:h val="6.02811350708820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2019'!$A$16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2019'!$AX$16:$BK$16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3488.3437898386587</c:v>
                </c:pt>
                <c:pt idx="3">
                  <c:v>3992.7272727272725</c:v>
                </c:pt>
                <c:pt idx="4">
                  <c:v>11018.181818181818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1"/>
          <c:order val="1"/>
          <c:tx>
            <c:strRef>
              <c:f>'KN 2019'!$A$17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2019'!$AX$17:$BK$17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3656.9761789281688</c:v>
                </c:pt>
                <c:pt idx="3">
                  <c:v>3992.7272727272725</c:v>
                </c:pt>
                <c:pt idx="4">
                  <c:v>7689.1356066613798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2"/>
          <c:order val="2"/>
          <c:tx>
            <c:strRef>
              <c:f>'KN 2019'!$A$18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2019'!$AX$18:$BK$18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3488.3437898386587</c:v>
                </c:pt>
                <c:pt idx="3">
                  <c:v>3992.7272727272725</c:v>
                </c:pt>
                <c:pt idx="4">
                  <c:v>7460.7571560480146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ser>
          <c:idx val="3"/>
          <c:order val="3"/>
          <c:tx>
            <c:strRef>
              <c:f>'KN 2019'!$A$19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2019'!$AX$19:$BK$19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4232</c:v>
                </c:pt>
                <c:pt idx="3">
                  <c:v>3992.7272727272725</c:v>
                </c:pt>
                <c:pt idx="4">
                  <c:v>3320.5479452054797</c:v>
                </c:pt>
                <c:pt idx="5">
                  <c:v>2412.8659793814431</c:v>
                </c:pt>
                <c:pt idx="6">
                  <c:v>4214.3569402939929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4120.7510832932112</c:v>
                </c:pt>
                <c:pt idx="12">
                  <c:v>0</c:v>
                </c:pt>
                <c:pt idx="13">
                  <c:v>3703.2440056417486</c:v>
                </c:pt>
              </c:numCache>
            </c:numRef>
          </c:val>
        </c:ser>
        <c:ser>
          <c:idx val="4"/>
          <c:order val="4"/>
          <c:tx>
            <c:strRef>
              <c:f>'KN 2019'!$A$20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2019'!$AX$20:$BK$20</c:f>
              <c:numCache>
                <c:formatCode>#,##0</c:formatCode>
                <c:ptCount val="14"/>
                <c:pt idx="0">
                  <c:v>4716.7741935483873</c:v>
                </c:pt>
                <c:pt idx="1">
                  <c:v>4756.8</c:v>
                </c:pt>
                <c:pt idx="2">
                  <c:v>3554.6520279362617</c:v>
                </c:pt>
                <c:pt idx="3">
                  <c:v>3992.7272727272725</c:v>
                </c:pt>
                <c:pt idx="4">
                  <c:v>0</c:v>
                </c:pt>
                <c:pt idx="5">
                  <c:v>2412.8659793814431</c:v>
                </c:pt>
                <c:pt idx="6">
                  <c:v>0</c:v>
                </c:pt>
                <c:pt idx="7">
                  <c:v>4018.8250157927982</c:v>
                </c:pt>
                <c:pt idx="8">
                  <c:v>5125.090909090909</c:v>
                </c:pt>
                <c:pt idx="9">
                  <c:v>4098.616600790514</c:v>
                </c:pt>
                <c:pt idx="10">
                  <c:v>4506.7917205692111</c:v>
                </c:pt>
                <c:pt idx="11">
                  <c:v>4120.7510832932121</c:v>
                </c:pt>
                <c:pt idx="12">
                  <c:v>5363.2653061224491</c:v>
                </c:pt>
                <c:pt idx="13">
                  <c:v>3703.2440056417486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362560"/>
        <c:axId val="276362952"/>
      </c:barChart>
      <c:catAx>
        <c:axId val="27636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720734908136486"/>
              <c:y val="0.955004986078867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362952"/>
        <c:crosses val="autoZero"/>
        <c:auto val="1"/>
        <c:lblAlgn val="ctr"/>
        <c:lblOffset val="100"/>
        <c:noMultiLvlLbl val="0"/>
      </c:catAx>
      <c:valAx>
        <c:axId val="276362952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362560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9969794278508514E-3"/>
          <c:y val="0.10942249240121618"/>
          <c:w val="0.99749579905863728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2019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93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2019'!$A$16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2019'!$R$16:$AE$16</c:f>
              <c:numCache>
                <c:formatCode>#,##0</c:formatCode>
                <c:ptCount val="14"/>
                <c:pt idx="0">
                  <c:v>1100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374</c:v>
                </c:pt>
                <c:pt idx="6">
                  <c:v>730</c:v>
                </c:pt>
                <c:pt idx="7">
                  <c:v>727</c:v>
                </c:pt>
                <c:pt idx="8">
                  <c:v>684</c:v>
                </c:pt>
                <c:pt idx="9">
                  <c:v>611</c:v>
                </c:pt>
                <c:pt idx="10">
                  <c:v>426</c:v>
                </c:pt>
                <c:pt idx="11">
                  <c:v>743</c:v>
                </c:pt>
                <c:pt idx="12">
                  <c:v>570</c:v>
                </c:pt>
                <c:pt idx="13">
                  <c:v>335</c:v>
                </c:pt>
              </c:numCache>
            </c:numRef>
          </c:val>
        </c:ser>
        <c:ser>
          <c:idx val="1"/>
          <c:order val="1"/>
          <c:tx>
            <c:strRef>
              <c:f>'KN 2019'!$A$17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2019'!$R$17:$AE$17</c:f>
              <c:numCache>
                <c:formatCode>#,##0</c:formatCode>
                <c:ptCount val="14"/>
                <c:pt idx="0">
                  <c:v>820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385</c:v>
                </c:pt>
                <c:pt idx="6">
                  <c:v>730</c:v>
                </c:pt>
                <c:pt idx="7">
                  <c:v>739.2</c:v>
                </c:pt>
                <c:pt idx="8">
                  <c:v>691</c:v>
                </c:pt>
                <c:pt idx="9">
                  <c:v>621</c:v>
                </c:pt>
                <c:pt idx="10">
                  <c:v>426</c:v>
                </c:pt>
                <c:pt idx="11">
                  <c:v>743</c:v>
                </c:pt>
                <c:pt idx="12">
                  <c:v>570</c:v>
                </c:pt>
                <c:pt idx="13">
                  <c:v>335</c:v>
                </c:pt>
              </c:numCache>
            </c:numRef>
          </c:val>
        </c:ser>
        <c:ser>
          <c:idx val="2"/>
          <c:order val="2"/>
          <c:tx>
            <c:strRef>
              <c:f>'KN 2019'!$A$18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2019'!$R$18:$AE$18</c:f>
              <c:numCache>
                <c:formatCode>#,##0</c:formatCode>
                <c:ptCount val="14"/>
                <c:pt idx="0">
                  <c:v>820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395</c:v>
                </c:pt>
                <c:pt idx="6">
                  <c:v>730</c:v>
                </c:pt>
                <c:pt idx="7">
                  <c:v>726.8</c:v>
                </c:pt>
                <c:pt idx="8">
                  <c:v>681</c:v>
                </c:pt>
                <c:pt idx="9">
                  <c:v>606</c:v>
                </c:pt>
                <c:pt idx="10">
                  <c:v>426</c:v>
                </c:pt>
                <c:pt idx="11">
                  <c:v>743</c:v>
                </c:pt>
                <c:pt idx="12">
                  <c:v>570</c:v>
                </c:pt>
                <c:pt idx="13">
                  <c:v>335</c:v>
                </c:pt>
              </c:numCache>
            </c:numRef>
          </c:val>
        </c:ser>
        <c:ser>
          <c:idx val="3"/>
          <c:order val="3"/>
          <c:tx>
            <c:strRef>
              <c:f>'KN 2019'!$A$19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2019'!$R$19:$AE$19</c:f>
              <c:numCache>
                <c:formatCode>#,##0</c:formatCode>
                <c:ptCount val="14"/>
                <c:pt idx="0">
                  <c:v>820</c:v>
                </c:pt>
                <c:pt idx="1">
                  <c:v>632</c:v>
                </c:pt>
                <c:pt idx="2">
                  <c:v>750</c:v>
                </c:pt>
                <c:pt idx="3">
                  <c:v>548</c:v>
                </c:pt>
                <c:pt idx="4">
                  <c:v>770</c:v>
                </c:pt>
                <c:pt idx="5">
                  <c:v>385</c:v>
                </c:pt>
                <c:pt idx="6">
                  <c:v>730</c:v>
                </c:pt>
                <c:pt idx="7">
                  <c:v>739.2</c:v>
                </c:pt>
                <c:pt idx="8">
                  <c:v>691</c:v>
                </c:pt>
                <c:pt idx="9">
                  <c:v>629</c:v>
                </c:pt>
                <c:pt idx="10">
                  <c:v>426</c:v>
                </c:pt>
                <c:pt idx="11">
                  <c:v>743</c:v>
                </c:pt>
                <c:pt idx="12">
                  <c:v>0</c:v>
                </c:pt>
                <c:pt idx="13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'KN 2019'!$A$20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2019'!$R$5:$AE$5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2019'!$R$20:$AE$20</c:f>
              <c:numCache>
                <c:formatCode>#,##0</c:formatCode>
                <c:ptCount val="14"/>
                <c:pt idx="0">
                  <c:v>3600</c:v>
                </c:pt>
                <c:pt idx="1">
                  <c:v>3429</c:v>
                </c:pt>
                <c:pt idx="2">
                  <c:v>750</c:v>
                </c:pt>
                <c:pt idx="3">
                  <c:v>548</c:v>
                </c:pt>
                <c:pt idx="4">
                  <c:v>0</c:v>
                </c:pt>
                <c:pt idx="5">
                  <c:v>385</c:v>
                </c:pt>
                <c:pt idx="6">
                  <c:v>0</c:v>
                </c:pt>
                <c:pt idx="7">
                  <c:v>724.9</c:v>
                </c:pt>
                <c:pt idx="8">
                  <c:v>681</c:v>
                </c:pt>
                <c:pt idx="9">
                  <c:v>606</c:v>
                </c:pt>
                <c:pt idx="10">
                  <c:v>426</c:v>
                </c:pt>
                <c:pt idx="11">
                  <c:v>743</c:v>
                </c:pt>
                <c:pt idx="12">
                  <c:v>2586</c:v>
                </c:pt>
                <c:pt idx="13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363736"/>
        <c:axId val="276881248"/>
      </c:barChart>
      <c:catAx>
        <c:axId val="276363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7720734908136486"/>
              <c:y val="0.95703132853074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6881248"/>
        <c:crosses val="autoZero"/>
        <c:auto val="1"/>
        <c:lblAlgn val="ctr"/>
        <c:lblOffset val="100"/>
        <c:noMultiLvlLbl val="0"/>
      </c:catAx>
      <c:valAx>
        <c:axId val="276881248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363736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3.4867373421897736E-3"/>
          <c:y val="0.12158054711246201"/>
          <c:w val="0.99153676740128083"/>
          <c:h val="6.433381997463123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4</xdr:row>
      <xdr:rowOff>0</xdr:rowOff>
    </xdr:from>
    <xdr:to>
      <xdr:col>13</xdr:col>
      <xdr:colOff>352425</xdr:colOff>
      <xdr:row>5</xdr:row>
      <xdr:rowOff>28576</xdr:rowOff>
    </xdr:to>
    <xdr:sp macro="" textlink="">
      <xdr:nvSpPr>
        <xdr:cNvPr id="3" name="TextovéPole 2"/>
        <xdr:cNvSpPr txBox="1"/>
      </xdr:nvSpPr>
      <xdr:spPr>
        <a:xfrm>
          <a:off x="6686550" y="762000"/>
          <a:ext cx="1590675" cy="219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0.86257</cdr:x>
      <cdr:y>0.15501</cdr:y>
    </cdr:from>
    <cdr:to>
      <cdr:x>0.8771</cdr:x>
      <cdr:y>0.21124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239021" y="1085804"/>
          <a:ext cx="352419" cy="123867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533400</xdr:colOff>
      <xdr:row>4</xdr:row>
      <xdr:rowOff>57150</xdr:rowOff>
    </xdr:from>
    <xdr:to>
      <xdr:col>13</xdr:col>
      <xdr:colOff>285750</xdr:colOff>
      <xdr:row>5</xdr:row>
      <xdr:rowOff>76199</xdr:rowOff>
    </xdr:to>
    <xdr:sp macro="" textlink="">
      <xdr:nvSpPr>
        <xdr:cNvPr id="3" name="TextovéPole 2"/>
        <xdr:cNvSpPr txBox="1"/>
      </xdr:nvSpPr>
      <xdr:spPr>
        <a:xfrm>
          <a:off x="6629400" y="819150"/>
          <a:ext cx="15811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0.84357</cdr:x>
      <cdr:y>0.15501</cdr:y>
    </cdr:from>
    <cdr:to>
      <cdr:x>0.86927</cdr:x>
      <cdr:y>0.21732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105651" y="1057244"/>
          <a:ext cx="390524" cy="21909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123824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180975</xdr:colOff>
      <xdr:row>2</xdr:row>
      <xdr:rowOff>104774</xdr:rowOff>
    </xdr:from>
    <xdr:to>
      <xdr:col>13</xdr:col>
      <xdr:colOff>561975</xdr:colOff>
      <xdr:row>3</xdr:row>
      <xdr:rowOff>152400</xdr:rowOff>
    </xdr:to>
    <xdr:sp macro="" textlink="">
      <xdr:nvSpPr>
        <xdr:cNvPr id="3" name="TextovéPole 2"/>
        <xdr:cNvSpPr txBox="1"/>
      </xdr:nvSpPr>
      <xdr:spPr>
        <a:xfrm>
          <a:off x="6886575" y="485774"/>
          <a:ext cx="1600200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0.86369</cdr:x>
      <cdr:y>0.10638</cdr:y>
    </cdr:from>
    <cdr:to>
      <cdr:x>0.88603</cdr:x>
      <cdr:y>0.18389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215194" y="814408"/>
          <a:ext cx="485790" cy="19044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514350</xdr:colOff>
      <xdr:row>4</xdr:row>
      <xdr:rowOff>38099</xdr:rowOff>
    </xdr:from>
    <xdr:to>
      <xdr:col>13</xdr:col>
      <xdr:colOff>323850</xdr:colOff>
      <xdr:row>5</xdr:row>
      <xdr:rowOff>66674</xdr:rowOff>
    </xdr:to>
    <xdr:sp macro="" textlink="">
      <xdr:nvSpPr>
        <xdr:cNvPr id="3" name="TextovéPole 2"/>
        <xdr:cNvSpPr txBox="1"/>
      </xdr:nvSpPr>
      <xdr:spPr>
        <a:xfrm>
          <a:off x="6610350" y="800099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0.84581</cdr:x>
      <cdr:y>0.15653</cdr:y>
    </cdr:from>
    <cdr:to>
      <cdr:x>0.87151</cdr:x>
      <cdr:y>0.21884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124684" y="1066768"/>
          <a:ext cx="390525" cy="21908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6"/>
  <sheetViews>
    <sheetView zoomScale="80" zoomScaleNormal="80" workbookViewId="0">
      <selection activeCell="A2" sqref="A2"/>
    </sheetView>
  </sheetViews>
  <sheetFormatPr defaultRowHeight="15" x14ac:dyDescent="0.25"/>
  <cols>
    <col min="1" max="1" width="89.85546875" customWidth="1"/>
  </cols>
  <sheetData>
    <row r="1" spans="1:1" x14ac:dyDescent="0.25">
      <c r="A1" s="59"/>
    </row>
    <row r="2" spans="1:1" x14ac:dyDescent="0.25">
      <c r="A2" s="59" t="s">
        <v>58</v>
      </c>
    </row>
    <row r="3" spans="1:1" x14ac:dyDescent="0.25">
      <c r="A3" s="32"/>
    </row>
    <row r="4" spans="1:1" x14ac:dyDescent="0.25">
      <c r="A4" s="32"/>
    </row>
    <row r="5" spans="1:1" x14ac:dyDescent="0.25">
      <c r="A5" s="32"/>
    </row>
    <row r="6" spans="1:1" x14ac:dyDescent="0.25">
      <c r="A6" s="32"/>
    </row>
    <row r="7" spans="1:1" x14ac:dyDescent="0.25">
      <c r="A7" s="32"/>
    </row>
    <row r="8" spans="1:1" x14ac:dyDescent="0.25">
      <c r="A8" s="32"/>
    </row>
    <row r="9" spans="1:1" x14ac:dyDescent="0.25">
      <c r="A9" s="32"/>
    </row>
    <row r="10" spans="1:1" x14ac:dyDescent="0.25">
      <c r="A10" s="32"/>
    </row>
    <row r="11" spans="1:1" x14ac:dyDescent="0.25">
      <c r="A11" s="32"/>
    </row>
    <row r="12" spans="1:1" x14ac:dyDescent="0.25">
      <c r="A12" s="32"/>
    </row>
    <row r="13" spans="1:1" x14ac:dyDescent="0.25">
      <c r="A13" s="32"/>
    </row>
    <row r="14" spans="1:1" ht="36" x14ac:dyDescent="0.55000000000000004">
      <c r="A14" s="33" t="s">
        <v>29</v>
      </c>
    </row>
    <row r="15" spans="1:1" x14ac:dyDescent="0.25">
      <c r="A15" s="32"/>
    </row>
    <row r="16" spans="1:1" x14ac:dyDescent="0.25">
      <c r="A16" s="32"/>
    </row>
    <row r="17" spans="1:1" x14ac:dyDescent="0.25">
      <c r="A17" s="32"/>
    </row>
    <row r="18" spans="1:1" ht="18.75" x14ac:dyDescent="0.3">
      <c r="A18" s="34" t="s">
        <v>54</v>
      </c>
    </row>
    <row r="19" spans="1:1" x14ac:dyDescent="0.25">
      <c r="A19" s="32"/>
    </row>
    <row r="20" spans="1:1" ht="18.75" x14ac:dyDescent="0.3">
      <c r="A20" s="34" t="s">
        <v>35</v>
      </c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60" t="s">
        <v>30</v>
      </c>
    </row>
    <row r="25" spans="1:1" x14ac:dyDescent="0.25">
      <c r="A25" s="59"/>
    </row>
    <row r="26" spans="1:1" x14ac:dyDescent="0.25">
      <c r="A26" s="60" t="s">
        <v>56</v>
      </c>
    </row>
    <row r="27" spans="1:1" x14ac:dyDescent="0.25">
      <c r="A27" s="60" t="s">
        <v>47</v>
      </c>
    </row>
    <row r="28" spans="1:1" x14ac:dyDescent="0.25">
      <c r="A28" s="60" t="s">
        <v>37</v>
      </c>
    </row>
    <row r="29" spans="1:1" x14ac:dyDescent="0.25">
      <c r="A29" s="60" t="s">
        <v>48</v>
      </c>
    </row>
    <row r="30" spans="1:1" x14ac:dyDescent="0.25">
      <c r="A30" s="60" t="s">
        <v>40</v>
      </c>
    </row>
    <row r="31" spans="1:1" x14ac:dyDescent="0.25">
      <c r="A31" s="60" t="s">
        <v>41</v>
      </c>
    </row>
    <row r="32" spans="1:1" x14ac:dyDescent="0.25">
      <c r="A32" s="60" t="s">
        <v>38</v>
      </c>
    </row>
    <row r="33" spans="1:1" x14ac:dyDescent="0.25">
      <c r="A33" s="60" t="s">
        <v>39</v>
      </c>
    </row>
    <row r="34" spans="1:1" x14ac:dyDescent="0.25">
      <c r="A34" s="60" t="s">
        <v>45</v>
      </c>
    </row>
    <row r="35" spans="1:1" x14ac:dyDescent="0.25">
      <c r="A35" s="60" t="s">
        <v>44</v>
      </c>
    </row>
    <row r="36" spans="1:1" x14ac:dyDescent="0.25">
      <c r="A36" s="60" t="s">
        <v>42</v>
      </c>
    </row>
    <row r="37" spans="1:1" x14ac:dyDescent="0.25">
      <c r="A37" s="60" t="s">
        <v>49</v>
      </c>
    </row>
    <row r="38" spans="1:1" x14ac:dyDescent="0.25">
      <c r="A38" s="60" t="s">
        <v>43</v>
      </c>
    </row>
    <row r="39" spans="1:1" x14ac:dyDescent="0.25">
      <c r="A39" s="60" t="s">
        <v>50</v>
      </c>
    </row>
    <row r="40" spans="1:1" x14ac:dyDescent="0.25">
      <c r="A40" s="60" t="s">
        <v>46</v>
      </c>
    </row>
    <row r="41" spans="1:1" x14ac:dyDescent="0.25">
      <c r="A41" s="32"/>
    </row>
    <row r="42" spans="1:1" x14ac:dyDescent="0.25">
      <c r="A42" s="65"/>
    </row>
    <row r="44" spans="1:1" x14ac:dyDescent="0.25">
      <c r="A44" s="32"/>
    </row>
    <row r="45" spans="1:1" x14ac:dyDescent="0.25">
      <c r="A45" s="35" t="s">
        <v>24</v>
      </c>
    </row>
    <row r="46" spans="1:1" x14ac:dyDescent="0.25">
      <c r="A46" s="32" t="s">
        <v>59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40" sqref="H4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H39" sqref="H39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H35" sqref="H35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5" sqref="H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6" sqref="H3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G37" sqref="G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6" sqref="H3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G35" sqref="G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5" sqref="H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J38" sqref="J3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7" sqref="H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G34" sqref="G3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7" sqref="H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T17" sqref="T17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tabSelected="1" workbookViewId="0">
      <selection activeCell="R20" sqref="R20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E40"/>
  <sheetViews>
    <sheetView zoomScaleNormal="100" workbookViewId="0">
      <selection sqref="A1:P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2019'!A6</f>
        <v>65-51-H/01 Kuchař - číšník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f>IF(ISNUMBER('KN 2019'!B6),'KN 2019'!B6,"")</f>
        <v>25317.632562647097</v>
      </c>
      <c r="C7" s="52">
        <f>IF(ISNUMBER('KN 2019'!C6),'KN 2019'!C6,"")</f>
        <v>26355.067097920863</v>
      </c>
      <c r="D7" s="52">
        <f>IF(ISNUMBER('KN 2019'!D6),'KN 2019'!D6,"")</f>
        <v>23514.128080140581</v>
      </c>
      <c r="E7" s="52">
        <f>IF(ISNUMBER('KN 2019'!E6),'KN 2019'!E6,"")</f>
        <v>23628.187090457181</v>
      </c>
      <c r="F7" s="52">
        <f>IF(ISNUMBER('KN 2019'!F6),'KN 2019'!F6,"")</f>
        <v>26605.828376372785</v>
      </c>
      <c r="G7" s="52">
        <f>IF(ISNUMBER('KN 2019'!G6),'KN 2019'!G6,"")</f>
        <v>21363.957682438213</v>
      </c>
      <c r="H7" s="52">
        <f>IF(ISNUMBER('KN 2019'!H6),'KN 2019'!H6,"")</f>
        <v>24531.623252962436</v>
      </c>
      <c r="I7" s="52">
        <f>IF(ISNUMBER('KN 2019'!I6),'KN 2019'!I6,"")</f>
        <v>24465.758349126132</v>
      </c>
      <c r="J7" s="52">
        <f>IF(ISNUMBER('KN 2019'!J6),'KN 2019'!J6,"")</f>
        <v>26190.404562227439</v>
      </c>
      <c r="K7" s="52">
        <f>IF(ISNUMBER('KN 2019'!K6),'KN 2019'!K6,"")</f>
        <v>24960.1057921436</v>
      </c>
      <c r="L7" s="52">
        <f>IF(ISNUMBER('KN 2019'!L6),'KN 2019'!L6,"")</f>
        <v>25862.285707783987</v>
      </c>
      <c r="M7" s="52">
        <f>IF(ISNUMBER('KN 2019'!M6),'KN 2019'!M6,"")</f>
        <v>24537.815073255573</v>
      </c>
      <c r="N7" s="52">
        <f>IF(ISNUMBER('KN 2019'!N6),'KN 2019'!N6,"")</f>
        <v>24602.917480035492</v>
      </c>
      <c r="O7" s="52">
        <f>IF(ISNUMBER('KN 2019'!O6),'KN 2019'!O6,"")</f>
        <v>22548.785406915631</v>
      </c>
      <c r="P7" s="46">
        <f>IF(ISNUMBER('KN 2019'!P6),'KN 2019'!P6,"")</f>
        <v>24606.035465316218</v>
      </c>
    </row>
    <row r="8" spans="1:31" s="39" customFormat="1" x14ac:dyDescent="0.25">
      <c r="A8" s="42" t="s">
        <v>52</v>
      </c>
      <c r="B8" s="38">
        <f>IF(ISNUMBER('KN 2019'!R6),'KN 2019'!R6,"")</f>
        <v>820</v>
      </c>
      <c r="C8" s="38">
        <f>IF(ISNUMBER('KN 2019'!S6),'KN 2019'!S6,"")</f>
        <v>632</v>
      </c>
      <c r="D8" s="38">
        <f>IF(ISNUMBER('KN 2019'!T6),'KN 2019'!T6,"")</f>
        <v>750</v>
      </c>
      <c r="E8" s="38">
        <f>IF(ISNUMBER('KN 2019'!U6),'KN 2019'!U6,"")</f>
        <v>548</v>
      </c>
      <c r="F8" s="38">
        <f>IF(ISNUMBER('KN 2019'!V6),'KN 2019'!V6,"")</f>
        <v>770</v>
      </c>
      <c r="G8" s="38">
        <f>IF(ISNUMBER('KN 2019'!W6),'KN 2019'!W6,"")</f>
        <v>370</v>
      </c>
      <c r="H8" s="38">
        <f>IF(ISNUMBER('KN 2019'!X6),'KN 2019'!X6,"")</f>
        <v>730</v>
      </c>
      <c r="I8" s="38">
        <f>IF(ISNUMBER('KN 2019'!Y6),'KN 2019'!Y6,"")</f>
        <v>723.4</v>
      </c>
      <c r="J8" s="38">
        <f>IF(ISNUMBER('KN 2019'!Z6),'KN 2019'!Z6,"")</f>
        <v>681</v>
      </c>
      <c r="K8" s="38">
        <f>IF(ISNUMBER('KN 2019'!AA6),'KN 2019'!AA6,"")</f>
        <v>608</v>
      </c>
      <c r="L8" s="38">
        <f>IF(ISNUMBER('KN 2019'!AB6),'KN 2019'!AB6,"")</f>
        <v>426</v>
      </c>
      <c r="M8" s="38">
        <f>IF(ISNUMBER('KN 2019'!AC6),'KN 2019'!AC6,"")</f>
        <v>743</v>
      </c>
      <c r="N8" s="38">
        <f>IF(ISNUMBER('KN 2019'!AD6),'KN 2019'!AD6,"")</f>
        <v>570</v>
      </c>
      <c r="O8" s="38">
        <f>IF(ISNUMBER('KN 2019'!AE6),'KN 2019'!AE6,"")</f>
        <v>335</v>
      </c>
      <c r="P8" s="47">
        <f>IF(ISNUMBER('KN 2019'!AF6),'KN 2019'!AF6,"")</f>
        <v>621.88571428571424</v>
      </c>
    </row>
    <row r="9" spans="1:31" x14ac:dyDescent="0.25">
      <c r="A9" s="43" t="s">
        <v>25</v>
      </c>
      <c r="B9" s="37">
        <f>IF(ISNUMBER('KN 2019'!BN6),'KN 2019'!BN6,"")</f>
        <v>23.3</v>
      </c>
      <c r="C9" s="37">
        <f>IF(ISNUMBER('KN 2019'!BO6),'KN 2019'!BO6,"")</f>
        <v>23.219085018551123</v>
      </c>
      <c r="D9" s="37">
        <f>IF(ISNUMBER('KN 2019'!BP6),'KN 2019'!BP6,"")</f>
        <v>23.420805557520001</v>
      </c>
      <c r="E9" s="37">
        <f>IF(ISNUMBER('KN 2019'!BQ6),'KN 2019'!BQ6,"")</f>
        <v>24.14</v>
      </c>
      <c r="F9" s="37">
        <f>IF(ISNUMBER('KN 2019'!BR6),'KN 2019'!BR6,"")</f>
        <v>20.329999999999998</v>
      </c>
      <c r="G9" s="37">
        <f>IF(ISNUMBER('KN 2019'!BS6),'KN 2019'!BS6,"")</f>
        <v>22.9</v>
      </c>
      <c r="H9" s="37">
        <f>IF(ISNUMBER('KN 2019'!BT6),'KN 2019'!BT6,"")</f>
        <v>22.621153502005594</v>
      </c>
      <c r="I9" s="37">
        <f>IF(ISNUMBER('KN 2019'!BU6),'KN 2019'!BU6,"")</f>
        <v>22.5</v>
      </c>
      <c r="J9" s="37">
        <f>IF(ISNUMBER('KN 2019'!BV6),'KN 2019'!BV6,"")</f>
        <v>21.68</v>
      </c>
      <c r="K9" s="37">
        <f>IF(ISNUMBER('KN 2019'!BW6),'KN 2019'!BW6,"")</f>
        <v>22.481999999999999</v>
      </c>
      <c r="L9" s="37">
        <f>IF(ISNUMBER('KN 2019'!BX6),'KN 2019'!BX6,"")</f>
        <v>22.51036666666667</v>
      </c>
      <c r="M9" s="37">
        <f>IF(ISNUMBER('KN 2019'!BY6),'KN 2019'!BY6,"")</f>
        <v>23.91</v>
      </c>
      <c r="N9" s="37">
        <f>IF(ISNUMBER('KN 2019'!BZ6),'KN 2019'!BZ6,"")</f>
        <v>23</v>
      </c>
      <c r="O9" s="37">
        <f>IF(ISNUMBER('KN 2019'!CA6),'KN 2019'!CA6,"")</f>
        <v>25.12</v>
      </c>
      <c r="P9" s="48">
        <f>IF(ISNUMBER('KN 2019'!CB6),'KN 2019'!CB6,"")</f>
        <v>22.938100767481671</v>
      </c>
    </row>
    <row r="10" spans="1:31" s="39" customFormat="1" x14ac:dyDescent="0.25">
      <c r="A10" s="42" t="s">
        <v>26</v>
      </c>
      <c r="B10" s="3">
        <f>IF(ISNUMBER('KN 2019'!CD6),'KN 2019'!CD6,"")</f>
        <v>40000</v>
      </c>
      <c r="C10" s="3">
        <f>IF(ISNUMBER('KN 2019'!CE6),'KN 2019'!CE6,"")</f>
        <v>41791</v>
      </c>
      <c r="D10" s="3">
        <f>IF(ISNUMBER('KN 2019'!CF6),'KN 2019'!CF6,"")</f>
        <v>39085</v>
      </c>
      <c r="E10" s="3">
        <f>IF(ISNUMBER('KN 2019'!CG6),'KN 2019'!CG6,"")</f>
        <v>39500</v>
      </c>
      <c r="F10" s="3">
        <f>IF(ISNUMBER('KN 2019'!CH6),'KN 2019'!CH6,"")</f>
        <v>37200</v>
      </c>
      <c r="G10" s="3">
        <f>IF(ISNUMBER('KN 2019'!CI6),'KN 2019'!CI6,"")</f>
        <v>36165</v>
      </c>
      <c r="H10" s="3">
        <f>IF(ISNUMBER('KN 2019'!CJ6),'KN 2019'!CJ6,"")</f>
        <v>38300</v>
      </c>
      <c r="I10" s="3">
        <f>IF(ISNUMBER('KN 2019'!CK6),'KN 2019'!CK6,"")</f>
        <v>38338</v>
      </c>
      <c r="J10" s="3">
        <f>IF(ISNUMBER('KN 2019'!CL6),'KN 2019'!CL6,"")</f>
        <v>38058</v>
      </c>
      <c r="K10" s="3">
        <f>IF(ISNUMBER('KN 2019'!CM6),'KN 2019'!CM6,"")</f>
        <v>39084</v>
      </c>
      <c r="L10" s="3">
        <f>IF(ISNUMBER('KN 2019'!CN6),'KN 2019'!CN6,"")</f>
        <v>40060</v>
      </c>
      <c r="M10" s="3">
        <f>IF(ISNUMBER('KN 2019'!CO6),'KN 2019'!CO6,"")</f>
        <v>40681</v>
      </c>
      <c r="N10" s="3">
        <f>IF(ISNUMBER('KN 2019'!CP6),'KN 2019'!CP6,"")</f>
        <v>36876</v>
      </c>
      <c r="O10" s="3">
        <f>IF(ISNUMBER('KN 2019'!CQ6),'KN 2019'!CQ6,"")</f>
        <v>39450</v>
      </c>
      <c r="P10" s="49">
        <f>IF(ISNUMBER('KN 2019'!CR6),'KN 2019'!CR6,"")</f>
        <v>38899.142857142855</v>
      </c>
    </row>
    <row r="11" spans="1:31" x14ac:dyDescent="0.25">
      <c r="A11" s="43" t="s">
        <v>27</v>
      </c>
      <c r="B11" s="37">
        <f>IF(ISNUMBER('KN 2019'!CT6),'KN 2019'!CT6,"")</f>
        <v>62</v>
      </c>
      <c r="C11" s="37">
        <f>IF(ISNUMBER('KN 2019'!CU6),'KN 2019'!CU6,"")</f>
        <v>60</v>
      </c>
      <c r="D11" s="37">
        <f>IF(ISNUMBER('KN 2019'!CV6),'KN 2019'!CV6,"")</f>
        <v>72.790990595495231</v>
      </c>
      <c r="E11" s="37">
        <f>IF(ISNUMBER('KN 2019'!CW6),'KN 2019'!CW6,"")</f>
        <v>66</v>
      </c>
      <c r="F11" s="37">
        <f>IF(ISNUMBER('KN 2019'!CX6),'KN 2019'!CX6,"")</f>
        <v>52.15</v>
      </c>
      <c r="G11" s="37">
        <f>IF(ISNUMBER('KN 2019'!CY6),'KN 2019'!CY6,"")</f>
        <v>97</v>
      </c>
      <c r="H11" s="37">
        <f>IF(ISNUMBER('KN 2019'!CZ6),'KN 2019'!CZ6,"")</f>
        <v>63.981291527999986</v>
      </c>
      <c r="I11" s="37">
        <f>IF(ISNUMBER('KN 2019'!DA6),'KN 2019'!DA6,"")</f>
        <v>63.32</v>
      </c>
      <c r="J11" s="37">
        <f>IF(ISNUMBER('KN 2019'!DB6),'KN 2019'!DB6,"")</f>
        <v>55</v>
      </c>
      <c r="K11" s="37">
        <f>IF(ISNUMBER('KN 2019'!DC6),'KN 2019'!DC6,"")</f>
        <v>60.72</v>
      </c>
      <c r="L11" s="37">
        <f>IF(ISNUMBER('KN 2019'!DD6),'KN 2019'!DD6,"")</f>
        <v>61.84</v>
      </c>
      <c r="M11" s="37">
        <f>IF(ISNUMBER('KN 2019'!DE6),'KN 2019'!DE6,"")</f>
        <v>62.309999999999995</v>
      </c>
      <c r="N11" s="37">
        <f>IF(ISNUMBER('KN 2019'!DF6),'KN 2019'!DF6,"")</f>
        <v>49</v>
      </c>
      <c r="O11" s="37">
        <f>IF(ISNUMBER('KN 2019'!DG6),'KN 2019'!DG6,"")</f>
        <v>70.900000000000006</v>
      </c>
      <c r="P11" s="48">
        <f>IF(ISNUMBER('KN 2019'!DH6),'KN 2019'!DH6,"")</f>
        <v>64.072305865963941</v>
      </c>
    </row>
    <row r="12" spans="1:31" s="39" customFormat="1" ht="15.75" thickBot="1" x14ac:dyDescent="0.3">
      <c r="A12" s="44" t="s">
        <v>28</v>
      </c>
      <c r="B12" s="40">
        <f>IF(ISNUMBER('KN 2019'!DJ6),'KN 2019'!DJ6,"")</f>
        <v>24370</v>
      </c>
      <c r="C12" s="40">
        <f>IF(ISNUMBER('KN 2019'!DK6),'KN 2019'!DK6,"")</f>
        <v>23784</v>
      </c>
      <c r="D12" s="40">
        <f>IF(ISNUMBER('KN 2019'!DL6),'KN 2019'!DL6,"")</f>
        <v>21160</v>
      </c>
      <c r="E12" s="40">
        <f>IF(ISNUMBER('KN 2019'!DM6),'KN 2019'!DM6,"")</f>
        <v>21960</v>
      </c>
      <c r="F12" s="40">
        <f>IF(ISNUMBER('KN 2019'!DN6),'KN 2019'!DN6,"")</f>
        <v>20200</v>
      </c>
      <c r="G12" s="40">
        <f>IF(ISNUMBER('KN 2019'!DO6),'KN 2019'!DO6,"")</f>
        <v>19504</v>
      </c>
      <c r="H12" s="40">
        <f>IF(ISNUMBER('KN 2019'!DP6),'KN 2019'!DP6,"")</f>
        <v>22470</v>
      </c>
      <c r="I12" s="40">
        <f>IF(ISNUMBER('KN 2019'!DQ6),'KN 2019'!DQ6,"")</f>
        <v>21206</v>
      </c>
      <c r="J12" s="40">
        <f>IF(ISNUMBER('KN 2019'!DR6),'KN 2019'!DR6,"")</f>
        <v>23490</v>
      </c>
      <c r="K12" s="40">
        <f>IF(ISNUMBER('KN 2019'!DS6),'KN 2019'!DS6,"")</f>
        <v>20739</v>
      </c>
      <c r="L12" s="40">
        <f>IF(ISNUMBER('KN 2019'!DT6),'KN 2019'!DT6,"")</f>
        <v>23225</v>
      </c>
      <c r="M12" s="40">
        <f>IF(ISNUMBER('KN 2019'!DU6),'KN 2019'!DU6,"")</f>
        <v>21397</v>
      </c>
      <c r="N12" s="40">
        <f>IF(ISNUMBER('KN 2019'!DV6),'KN 2019'!DV6,"")</f>
        <v>21900</v>
      </c>
      <c r="O12" s="40">
        <f>IF(ISNUMBER('KN 2019'!DW6),'KN 2019'!DW6,"")</f>
        <v>21880</v>
      </c>
      <c r="P12" s="50">
        <f>IF(ISNUMBER('KN 2019'!DX6),'KN 2019'!DX6,"")</f>
        <v>21948.928571428572</v>
      </c>
    </row>
    <row r="13" spans="1:31" s="41" customFormat="1" ht="19.5" thickBot="1" x14ac:dyDescent="0.35">
      <c r="A13" s="98" t="str">
        <f>'KN 2019'!A7</f>
        <v>23-68-H/01 Mechanik opravář motorových vozidel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f>IF(ISNUMBER('KN 2019'!B7),'KN 2019'!B7,"")</f>
        <v>25769.405772495753</v>
      </c>
      <c r="C14" s="52">
        <f>IF(ISNUMBER('KN 2019'!C7),'KN 2019'!C7,"")</f>
        <v>30933.122287802387</v>
      </c>
      <c r="D14" s="52">
        <f>IF(ISNUMBER('KN 2019'!D7),'KN 2019'!D7,"")</f>
        <v>23514.128080140581</v>
      </c>
      <c r="E14" s="52">
        <f>IF(ISNUMBER('KN 2019'!E7),'KN 2019'!E7,"")</f>
        <v>25334.465228603003</v>
      </c>
      <c r="F14" s="52">
        <f>IF(ISNUMBER('KN 2019'!F7),'KN 2019'!F7,"")</f>
        <v>22810.686961483341</v>
      </c>
      <c r="G14" s="52">
        <f>IF(ISNUMBER('KN 2019'!G7),'KN 2019'!G7,"")</f>
        <v>21598.542371954387</v>
      </c>
      <c r="H14" s="52">
        <f>IF(ISNUMBER('KN 2019'!H7),'KN 2019'!H7,"")</f>
        <v>23947.974758930864</v>
      </c>
      <c r="I14" s="52">
        <f>IF(ISNUMBER('KN 2019'!I7),'KN 2019'!I7,"")</f>
        <v>24557.039301507084</v>
      </c>
      <c r="J14" s="52">
        <f>IF(ISNUMBER('KN 2019'!J7),'KN 2019'!J7,"")</f>
        <v>26190.404562227439</v>
      </c>
      <c r="K14" s="52">
        <f>IF(ISNUMBER('KN 2019'!K7),'KN 2019'!K7,"")</f>
        <v>25288.098845301218</v>
      </c>
      <c r="L14" s="52">
        <f>IF(ISNUMBER('KN 2019'!L7),'KN 2019'!L7,"")</f>
        <v>26021.292257626137</v>
      </c>
      <c r="M14" s="52">
        <f>IF(ISNUMBER('KN 2019'!M7),'KN 2019'!M7,"")</f>
        <v>25299.579716698852</v>
      </c>
      <c r="N14" s="52">
        <f>IF(ISNUMBER('KN 2019'!N7),'KN 2019'!N7,"")</f>
        <v>24602.917480035492</v>
      </c>
      <c r="O14" s="52">
        <f>IF(ISNUMBER('KN 2019'!O7),'KN 2019'!O7,"")</f>
        <v>21327.964780027451</v>
      </c>
      <c r="P14" s="46">
        <f>IF(ISNUMBER('KN 2019'!P7),'KN 2019'!P7,"")</f>
        <v>24799.687314631003</v>
      </c>
    </row>
    <row r="15" spans="1:31" s="39" customFormat="1" x14ac:dyDescent="0.25">
      <c r="A15" s="42" t="s">
        <v>52</v>
      </c>
      <c r="B15" s="38">
        <f>IF(ISNUMBER('KN 2019'!R7),'KN 2019'!R7,"")</f>
        <v>3090</v>
      </c>
      <c r="C15" s="38">
        <f>IF(ISNUMBER('KN 2019'!S7),'KN 2019'!S7,"")</f>
        <v>2548</v>
      </c>
      <c r="D15" s="38">
        <f>IF(ISNUMBER('KN 2019'!T7),'KN 2019'!T7,"")</f>
        <v>750</v>
      </c>
      <c r="E15" s="38">
        <f>IF(ISNUMBER('KN 2019'!U7),'KN 2019'!U7,"")</f>
        <v>548</v>
      </c>
      <c r="F15" s="38">
        <f>IF(ISNUMBER('KN 2019'!V7),'KN 2019'!V7,"")</f>
        <v>770</v>
      </c>
      <c r="G15" s="38">
        <f>IF(ISNUMBER('KN 2019'!W7),'KN 2019'!W7,"")</f>
        <v>371</v>
      </c>
      <c r="H15" s="38">
        <f>IF(ISNUMBER('KN 2019'!X7),'KN 2019'!X7,"")</f>
        <v>730</v>
      </c>
      <c r="I15" s="38">
        <f>IF(ISNUMBER('KN 2019'!Y7),'KN 2019'!Y7,"")</f>
        <v>723.7</v>
      </c>
      <c r="J15" s="38">
        <f>IF(ISNUMBER('KN 2019'!Z7),'KN 2019'!Z7,"")</f>
        <v>681</v>
      </c>
      <c r="K15" s="38">
        <f>IF(ISNUMBER('KN 2019'!AA7),'KN 2019'!AA7,"")</f>
        <v>609</v>
      </c>
      <c r="L15" s="38">
        <f>IF(ISNUMBER('KN 2019'!AB7),'KN 2019'!AB7,"")</f>
        <v>426</v>
      </c>
      <c r="M15" s="38">
        <f>IF(ISNUMBER('KN 2019'!AC7),'KN 2019'!AC7,"")</f>
        <v>743</v>
      </c>
      <c r="N15" s="38">
        <f>IF(ISNUMBER('KN 2019'!AD7),'KN 2019'!AD7,"")</f>
        <v>2586</v>
      </c>
      <c r="O15" s="38">
        <f>IF(ISNUMBER('KN 2019'!AE7),'KN 2019'!AE7,"")</f>
        <v>335</v>
      </c>
      <c r="P15" s="47">
        <f>IF(ISNUMBER('KN 2019'!AF7),'KN 2019'!AF7,"")</f>
        <v>1065.05</v>
      </c>
    </row>
    <row r="16" spans="1:31" x14ac:dyDescent="0.25">
      <c r="A16" s="43" t="s">
        <v>25</v>
      </c>
      <c r="B16" s="37">
        <f>IF(ISNUMBER('KN 2019'!BN7),'KN 2019'!BN7,"")</f>
        <v>22.8</v>
      </c>
      <c r="C16" s="37">
        <f>IF(ISNUMBER('KN 2019'!BO7),'KN 2019'!BO7,"")</f>
        <v>19.158229887537892</v>
      </c>
      <c r="D16" s="37">
        <f>IF(ISNUMBER('KN 2019'!BP7),'KN 2019'!BP7,"")</f>
        <v>23.420805557520001</v>
      </c>
      <c r="E16" s="37">
        <f>IF(ISNUMBER('KN 2019'!BQ7),'KN 2019'!BQ7,"")</f>
        <v>22.21</v>
      </c>
      <c r="F16" s="37">
        <f>IF(ISNUMBER('KN 2019'!BR7),'KN 2019'!BR7,"")</f>
        <v>23.99</v>
      </c>
      <c r="G16" s="37">
        <f>IF(ISNUMBER('KN 2019'!BS7),'KN 2019'!BS7,"")</f>
        <v>22.62</v>
      </c>
      <c r="H16" s="37">
        <f>IF(ISNUMBER('KN 2019'!BT7),'KN 2019'!BT7,"")</f>
        <v>23.290204777653262</v>
      </c>
      <c r="I16" s="37">
        <f>IF(ISNUMBER('KN 2019'!BU7),'KN 2019'!BU7,"")</f>
        <v>22.4</v>
      </c>
      <c r="J16" s="37">
        <f>IF(ISNUMBER('KN 2019'!BV7),'KN 2019'!BV7,"")</f>
        <v>21.68</v>
      </c>
      <c r="K16" s="37">
        <f>IF(ISNUMBER('KN 2019'!BW7),'KN 2019'!BW7,"")</f>
        <v>22.134</v>
      </c>
      <c r="L16" s="37">
        <f>IF(ISNUMBER('KN 2019'!BX7),'KN 2019'!BX7,"")</f>
        <v>22.344000000000001</v>
      </c>
      <c r="M16" s="37">
        <f>IF(ISNUMBER('KN 2019'!BY7),'KN 2019'!BY7,"")</f>
        <v>23.05</v>
      </c>
      <c r="N16" s="37">
        <f>IF(ISNUMBER('KN 2019'!BZ7),'KN 2019'!BZ7,"")</f>
        <v>23</v>
      </c>
      <c r="O16" s="37">
        <f>IF(ISNUMBER('KN 2019'!CA7),'KN 2019'!CA7,"")</f>
        <v>26.86</v>
      </c>
      <c r="P16" s="48">
        <f>IF(ISNUMBER('KN 2019'!CB7),'KN 2019'!CB7,"")</f>
        <v>22.78266001590794</v>
      </c>
    </row>
    <row r="17" spans="1:16" s="39" customFormat="1" x14ac:dyDescent="0.25">
      <c r="A17" s="42" t="s">
        <v>26</v>
      </c>
      <c r="B17" s="3">
        <f>IF(ISNUMBER('KN 2019'!CD7),'KN 2019'!CD7,"")</f>
        <v>40000</v>
      </c>
      <c r="C17" s="3">
        <f>IF(ISNUMBER('KN 2019'!CE7),'KN 2019'!CE7,"")</f>
        <v>41791</v>
      </c>
      <c r="D17" s="3">
        <f>IF(ISNUMBER('KN 2019'!CF7),'KN 2019'!CF7,"")</f>
        <v>39085</v>
      </c>
      <c r="E17" s="3">
        <f>IF(ISNUMBER('KN 2019'!CG7),'KN 2019'!CG7,"")</f>
        <v>39500</v>
      </c>
      <c r="F17" s="3">
        <f>IF(ISNUMBER('KN 2019'!CH7),'KN 2019'!CH7,"")</f>
        <v>37200</v>
      </c>
      <c r="G17" s="3">
        <f>IF(ISNUMBER('KN 2019'!CI7),'KN 2019'!CI7,"")</f>
        <v>36165</v>
      </c>
      <c r="H17" s="3">
        <f>IF(ISNUMBER('KN 2019'!CJ7),'KN 2019'!CJ7,"")</f>
        <v>38300</v>
      </c>
      <c r="I17" s="3">
        <f>IF(ISNUMBER('KN 2019'!CK7),'KN 2019'!CK7,"")</f>
        <v>38338</v>
      </c>
      <c r="J17" s="3">
        <f>IF(ISNUMBER('KN 2019'!CL7),'KN 2019'!CL7,"")</f>
        <v>38058</v>
      </c>
      <c r="K17" s="3">
        <f>IF(ISNUMBER('KN 2019'!CM7),'KN 2019'!CM7,"")</f>
        <v>39084</v>
      </c>
      <c r="L17" s="3">
        <f>IF(ISNUMBER('KN 2019'!CN7),'KN 2019'!CN7,"")</f>
        <v>40060</v>
      </c>
      <c r="M17" s="3">
        <f>IF(ISNUMBER('KN 2019'!CO7),'KN 2019'!CO7,"")</f>
        <v>40681</v>
      </c>
      <c r="N17" s="3">
        <f>IF(ISNUMBER('KN 2019'!CP7),'KN 2019'!CP7,"")</f>
        <v>36876</v>
      </c>
      <c r="O17" s="3">
        <f>IF(ISNUMBER('KN 2019'!CQ7),'KN 2019'!CQ7,"")</f>
        <v>39450</v>
      </c>
      <c r="P17" s="49">
        <f>IF(ISNUMBER('KN 2019'!CR7),'KN 2019'!CR7,"")</f>
        <v>38899.142857142855</v>
      </c>
    </row>
    <row r="18" spans="1:16" x14ac:dyDescent="0.25">
      <c r="A18" s="43" t="s">
        <v>27</v>
      </c>
      <c r="B18" s="37">
        <f>IF(ISNUMBER('KN 2019'!CT7),'KN 2019'!CT7,"")</f>
        <v>62</v>
      </c>
      <c r="C18" s="37">
        <f>IF(ISNUMBER('KN 2019'!CU7),'KN 2019'!CU7,"")</f>
        <v>60</v>
      </c>
      <c r="D18" s="37">
        <f>IF(ISNUMBER('KN 2019'!CV7),'KN 2019'!CV7,"")</f>
        <v>72.790990595495231</v>
      </c>
      <c r="E18" s="37">
        <f>IF(ISNUMBER('KN 2019'!CW7),'KN 2019'!CW7,"")</f>
        <v>66</v>
      </c>
      <c r="F18" s="37">
        <f>IF(ISNUMBER('KN 2019'!CX7),'KN 2019'!CX7,"")</f>
        <v>57.673999999999999</v>
      </c>
      <c r="G18" s="37">
        <f>IF(ISNUMBER('KN 2019'!CY7),'KN 2019'!CY7,"")</f>
        <v>97</v>
      </c>
      <c r="H18" s="37">
        <f>IF(ISNUMBER('KN 2019'!CZ7),'KN 2019'!CZ7,"")</f>
        <v>63.981291527999986</v>
      </c>
      <c r="I18" s="37">
        <f>IF(ISNUMBER('KN 2019'!DA7),'KN 2019'!DA7,"")</f>
        <v>63.32</v>
      </c>
      <c r="J18" s="37">
        <f>IF(ISNUMBER('KN 2019'!DB7),'KN 2019'!DB7,"")</f>
        <v>55</v>
      </c>
      <c r="K18" s="37">
        <f>IF(ISNUMBER('KN 2019'!DC7),'KN 2019'!DC7,"")</f>
        <v>60.72</v>
      </c>
      <c r="L18" s="37">
        <f>IF(ISNUMBER('KN 2019'!DD7),'KN 2019'!DD7,"")</f>
        <v>61.84</v>
      </c>
      <c r="M18" s="37">
        <f>IF(ISNUMBER('KN 2019'!DE7),'KN 2019'!DE7,"")</f>
        <v>62.309999999999995</v>
      </c>
      <c r="N18" s="37">
        <f>IF(ISNUMBER('KN 2019'!DF7),'KN 2019'!DF7,"")</f>
        <v>49</v>
      </c>
      <c r="O18" s="37">
        <f>IF(ISNUMBER('KN 2019'!DG7),'KN 2019'!DG7,"")</f>
        <v>70.900000000000006</v>
      </c>
      <c r="P18" s="48">
        <f>IF(ISNUMBER('KN 2019'!DH7),'KN 2019'!DH7,"")</f>
        <v>64.466877294535365</v>
      </c>
    </row>
    <row r="19" spans="1:16" s="39" customFormat="1" ht="15.75" thickBot="1" x14ac:dyDescent="0.3">
      <c r="A19" s="44" t="s">
        <v>28</v>
      </c>
      <c r="B19" s="40">
        <f>IF(ISNUMBER('KN 2019'!DJ7),'KN 2019'!DJ7,"")</f>
        <v>24370</v>
      </c>
      <c r="C19" s="40">
        <f>IF(ISNUMBER('KN 2019'!DK7),'KN 2019'!DK7,"")</f>
        <v>23784</v>
      </c>
      <c r="D19" s="40">
        <f>IF(ISNUMBER('KN 2019'!DL7),'KN 2019'!DL7,"")</f>
        <v>21160</v>
      </c>
      <c r="E19" s="40">
        <f>IF(ISNUMBER('KN 2019'!DM7),'KN 2019'!DM7,"")</f>
        <v>21960</v>
      </c>
      <c r="F19" s="40">
        <f>IF(ISNUMBER('KN 2019'!DN7),'KN 2019'!DN7,"")</f>
        <v>20200</v>
      </c>
      <c r="G19" s="40">
        <f>IF(ISNUMBER('KN 2019'!DO7),'KN 2019'!DO7,"")</f>
        <v>19504</v>
      </c>
      <c r="H19" s="40">
        <f>IF(ISNUMBER('KN 2019'!DP7),'KN 2019'!DP7,"")</f>
        <v>22470</v>
      </c>
      <c r="I19" s="40">
        <f>IF(ISNUMBER('KN 2019'!DQ7),'KN 2019'!DQ7,"")</f>
        <v>21206</v>
      </c>
      <c r="J19" s="40">
        <f>IF(ISNUMBER('KN 2019'!DR7),'KN 2019'!DR7,"")</f>
        <v>23490</v>
      </c>
      <c r="K19" s="40">
        <f>IF(ISNUMBER('KN 2019'!DS7),'KN 2019'!DS7,"")</f>
        <v>20739</v>
      </c>
      <c r="L19" s="40">
        <f>IF(ISNUMBER('KN 2019'!DT7),'KN 2019'!DT7,"")</f>
        <v>23225</v>
      </c>
      <c r="M19" s="40">
        <f>IF(ISNUMBER('KN 2019'!DU7),'KN 2019'!DU7,"")</f>
        <v>21397</v>
      </c>
      <c r="N19" s="40">
        <f>IF(ISNUMBER('KN 2019'!DV7),'KN 2019'!DV7,"")</f>
        <v>21900</v>
      </c>
      <c r="O19" s="40">
        <f>IF(ISNUMBER('KN 2019'!DW7),'KN 2019'!DW7,"")</f>
        <v>21880</v>
      </c>
      <c r="P19" s="50">
        <f>IF(ISNUMBER('KN 2019'!DX7),'KN 2019'!DX7,"")</f>
        <v>21948.928571428572</v>
      </c>
    </row>
    <row r="20" spans="1:16" s="41" customFormat="1" ht="19.5" thickBot="1" x14ac:dyDescent="0.35">
      <c r="A20" s="98" t="str">
        <f>'KN 2019'!A8</f>
        <v>69-51-H/01 Kadeřník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f>IF(ISNUMBER('KN 2019'!B8),'KN 2019'!B8,"")</f>
        <v>24969.938750510413</v>
      </c>
      <c r="C21" s="52">
        <f>IF(ISNUMBER('KN 2019'!C8),'KN 2019'!C8,"")</f>
        <v>26308.576605952381</v>
      </c>
      <c r="D21" s="52">
        <f>IF(ISNUMBER('KN 2019'!D8),'KN 2019'!D8,"")</f>
        <v>23514.128080140581</v>
      </c>
      <c r="E21" s="52">
        <f>IF(ISNUMBER('KN 2019'!E8),'KN 2019'!E8,"")</f>
        <v>22174.545454545452</v>
      </c>
      <c r="F21" s="52">
        <f>IF(ISNUMBER('KN 2019'!F8),'KN 2019'!F8,"")</f>
        <v>22250.514762708754</v>
      </c>
      <c r="G21" s="52">
        <f>IF(ISNUMBER('KN 2019'!G8),'KN 2019'!G8,"")</f>
        <v>21363.957682438213</v>
      </c>
      <c r="H21" s="52">
        <f>IF(ISNUMBER('KN 2019'!H8),'KN 2019'!H8,"")</f>
        <v>21735.755829182865</v>
      </c>
      <c r="I21" s="52">
        <f>IF(ISNUMBER('KN 2019'!I8),'KN 2019'!I8,"")</f>
        <v>24557.039301507084</v>
      </c>
      <c r="J21" s="52">
        <f>IF(ISNUMBER('KN 2019'!J8),'KN 2019'!J8,"")</f>
        <v>26190.404562227439</v>
      </c>
      <c r="K21" s="52">
        <f>IF(ISNUMBER('KN 2019'!K8),'KN 2019'!K8,"")</f>
        <v>23798.213374984065</v>
      </c>
      <c r="L21" s="52">
        <f>IF(ISNUMBER('KN 2019'!L8),'KN 2019'!L8,"")</f>
        <v>23788.655409440984</v>
      </c>
      <c r="M21" s="52">
        <f>IF(ISNUMBER('KN 2019'!M8),'KN 2019'!M8,"")</f>
        <v>24649.430645950906</v>
      </c>
      <c r="N21" s="52">
        <f>IF(ISNUMBER('KN 2019'!N8),'KN 2019'!N8,"")</f>
        <v>23801.265306122448</v>
      </c>
      <c r="O21" s="52">
        <f>IF(ISNUMBER('KN 2019'!O8),'KN 2019'!O8,"")</f>
        <v>20930.318241449608</v>
      </c>
      <c r="P21" s="46">
        <f>IF(ISNUMBER('KN 2019'!P8),'KN 2019'!P8,"")</f>
        <v>23573.767429082942</v>
      </c>
    </row>
    <row r="22" spans="1:16" s="39" customFormat="1" x14ac:dyDescent="0.25">
      <c r="A22" s="42" t="s">
        <v>52</v>
      </c>
      <c r="B22" s="38">
        <f>IF(ISNUMBER('KN 2019'!R8),'KN 2019'!R8,"")</f>
        <v>820</v>
      </c>
      <c r="C22" s="38">
        <f>IF(ISNUMBER('KN 2019'!S8),'KN 2019'!S8,"")</f>
        <v>632</v>
      </c>
      <c r="D22" s="38">
        <f>IF(ISNUMBER('KN 2019'!T8),'KN 2019'!T8,"")</f>
        <v>750</v>
      </c>
      <c r="E22" s="38">
        <f>IF(ISNUMBER('KN 2019'!U8),'KN 2019'!U8,"")</f>
        <v>548</v>
      </c>
      <c r="F22" s="38">
        <f>IF(ISNUMBER('KN 2019'!V8),'KN 2019'!V8,"")</f>
        <v>770</v>
      </c>
      <c r="G22" s="38">
        <f>IF(ISNUMBER('KN 2019'!W8),'KN 2019'!W8,"")</f>
        <v>370</v>
      </c>
      <c r="H22" s="38">
        <f>IF(ISNUMBER('KN 2019'!X8),'KN 2019'!X8,"")</f>
        <v>730</v>
      </c>
      <c r="I22" s="38">
        <f>IF(ISNUMBER('KN 2019'!Y8),'KN 2019'!Y8,"")</f>
        <v>723.7</v>
      </c>
      <c r="J22" s="38">
        <f>IF(ISNUMBER('KN 2019'!Z8),'KN 2019'!Z8,"")</f>
        <v>681</v>
      </c>
      <c r="K22" s="38">
        <f>IF(ISNUMBER('KN 2019'!AA8),'KN 2019'!AA8,"")</f>
        <v>602</v>
      </c>
      <c r="L22" s="38">
        <f>IF(ISNUMBER('KN 2019'!AB8),'KN 2019'!AB8,"")</f>
        <v>426</v>
      </c>
      <c r="M22" s="38">
        <f>IF(ISNUMBER('KN 2019'!AC8),'KN 2019'!AC8,"")</f>
        <v>743</v>
      </c>
      <c r="N22" s="38">
        <f>IF(ISNUMBER('KN 2019'!AD8),'KN 2019'!AD8,"")</f>
        <v>570</v>
      </c>
      <c r="O22" s="38">
        <f>IF(ISNUMBER('KN 2019'!AE8),'KN 2019'!AE8,"")</f>
        <v>335</v>
      </c>
      <c r="P22" s="47">
        <f>IF(ISNUMBER('KN 2019'!AF8),'KN 2019'!AF8,"")</f>
        <v>621.47857142857151</v>
      </c>
    </row>
    <row r="23" spans="1:16" x14ac:dyDescent="0.25">
      <c r="A23" s="43" t="s">
        <v>25</v>
      </c>
      <c r="B23" s="37">
        <f>IF(ISNUMBER('KN 2019'!BN8),'KN 2019'!BN8,"")</f>
        <v>23.7</v>
      </c>
      <c r="C23" s="37">
        <f>IF(ISNUMBER('KN 2019'!BO8),'KN 2019'!BO8,"")</f>
        <v>23.26917215082366</v>
      </c>
      <c r="D23" s="37">
        <f>IF(ISNUMBER('KN 2019'!BP8),'KN 2019'!BP8,"")</f>
        <v>23.420805557520001</v>
      </c>
      <c r="E23" s="37">
        <f>IF(ISNUMBER('KN 2019'!BQ8),'KN 2019'!BQ8,"")</f>
        <v>26.07</v>
      </c>
      <c r="F23" s="37">
        <f>IF(ISNUMBER('KN 2019'!BR8),'KN 2019'!BR8,"")</f>
        <v>23.91</v>
      </c>
      <c r="G23" s="37">
        <f>IF(ISNUMBER('KN 2019'!BS8),'KN 2019'!BS8,"")</f>
        <v>22.9</v>
      </c>
      <c r="H23" s="37">
        <f>IF(ISNUMBER('KN 2019'!BT8),'KN 2019'!BT8,"")</f>
        <v>26.230782308794627</v>
      </c>
      <c r="I23" s="37">
        <f>IF(ISNUMBER('KN 2019'!BU8),'KN 2019'!BU8,"")</f>
        <v>22.4</v>
      </c>
      <c r="J23" s="37">
        <f>IF(ISNUMBER('KN 2019'!BV8),'KN 2019'!BV8,"")</f>
        <v>21.68</v>
      </c>
      <c r="K23" s="37">
        <f>IF(ISNUMBER('KN 2019'!BW8),'KN 2019'!BW8,"")</f>
        <v>23.808</v>
      </c>
      <c r="L23" s="37">
        <f>IF(ISNUMBER('KN 2019'!BX8),'KN 2019'!BX8,"")</f>
        <v>24.9312</v>
      </c>
      <c r="M23" s="37">
        <f>IF(ISNUMBER('KN 2019'!BY8),'KN 2019'!BY8,"")</f>
        <v>23.78</v>
      </c>
      <c r="N23" s="37">
        <f>IF(ISNUMBER('KN 2019'!BZ8),'KN 2019'!BZ8,"")</f>
        <v>24</v>
      </c>
      <c r="O23" s="37">
        <f>IF(ISNUMBER('KN 2019'!CA8),'KN 2019'!CA8,"")</f>
        <v>27.48</v>
      </c>
      <c r="P23" s="48">
        <f>IF(ISNUMBER('KN 2019'!CB8),'KN 2019'!CB8,"")</f>
        <v>24.11285428693845</v>
      </c>
    </row>
    <row r="24" spans="1:16" s="39" customFormat="1" x14ac:dyDescent="0.25">
      <c r="A24" s="42" t="s">
        <v>26</v>
      </c>
      <c r="B24" s="3">
        <f>IF(ISNUMBER('KN 2019'!CD8),'KN 2019'!CD8,"")</f>
        <v>40000</v>
      </c>
      <c r="C24" s="3">
        <f>IF(ISNUMBER('KN 2019'!CE8),'KN 2019'!CE8,"")</f>
        <v>41791</v>
      </c>
      <c r="D24" s="3">
        <f>IF(ISNUMBER('KN 2019'!CF8),'KN 2019'!CF8,"")</f>
        <v>39085</v>
      </c>
      <c r="E24" s="3">
        <f>IF(ISNUMBER('KN 2019'!CG8),'KN 2019'!CG8,"")</f>
        <v>39500</v>
      </c>
      <c r="F24" s="3">
        <f>IF(ISNUMBER('KN 2019'!CH8),'KN 2019'!CH8,"")</f>
        <v>37200</v>
      </c>
      <c r="G24" s="3">
        <f>IF(ISNUMBER('KN 2019'!CI8),'KN 2019'!CI8,"")</f>
        <v>36165</v>
      </c>
      <c r="H24" s="3">
        <f>IF(ISNUMBER('KN 2019'!CJ8),'KN 2019'!CJ8,"")</f>
        <v>38300</v>
      </c>
      <c r="I24" s="3">
        <f>IF(ISNUMBER('KN 2019'!CK8),'KN 2019'!CK8,"")</f>
        <v>38338</v>
      </c>
      <c r="J24" s="3">
        <f>IF(ISNUMBER('KN 2019'!CL8),'KN 2019'!CL8,"")</f>
        <v>38058</v>
      </c>
      <c r="K24" s="3">
        <f>IF(ISNUMBER('KN 2019'!CM8),'KN 2019'!CM8,"")</f>
        <v>39084</v>
      </c>
      <c r="L24" s="3">
        <f>IF(ISNUMBER('KN 2019'!CN8),'KN 2019'!CN8,"")</f>
        <v>40060</v>
      </c>
      <c r="M24" s="3">
        <f>IF(ISNUMBER('KN 2019'!CO8),'KN 2019'!CO8,"")</f>
        <v>40681</v>
      </c>
      <c r="N24" s="3">
        <f>IF(ISNUMBER('KN 2019'!CP8),'KN 2019'!CP8,"")</f>
        <v>36876</v>
      </c>
      <c r="O24" s="3">
        <f>IF(ISNUMBER('KN 2019'!CQ8),'KN 2019'!CQ8,"")</f>
        <v>39450</v>
      </c>
      <c r="P24" s="49">
        <f>IF(ISNUMBER('KN 2019'!CR8),'KN 2019'!CR8,"")</f>
        <v>38899.142857142855</v>
      </c>
    </row>
    <row r="25" spans="1:16" x14ac:dyDescent="0.25">
      <c r="A25" s="43" t="s">
        <v>27</v>
      </c>
      <c r="B25" s="37">
        <f>IF(ISNUMBER('KN 2019'!CT8),'KN 2019'!CT8,"")</f>
        <v>62</v>
      </c>
      <c r="C25" s="37">
        <f>IF(ISNUMBER('KN 2019'!CU8),'KN 2019'!CU8,"")</f>
        <v>60</v>
      </c>
      <c r="D25" s="37">
        <f>IF(ISNUMBER('KN 2019'!CV8),'KN 2019'!CV8,"")</f>
        <v>72.790990595495231</v>
      </c>
      <c r="E25" s="37">
        <f>IF(ISNUMBER('KN 2019'!CW8),'KN 2019'!CW8,"")</f>
        <v>66</v>
      </c>
      <c r="F25" s="37">
        <f>IF(ISNUMBER('KN 2019'!CX8),'KN 2019'!CX8,"")</f>
        <v>67.7</v>
      </c>
      <c r="G25" s="37">
        <f>IF(ISNUMBER('KN 2019'!CY8),'KN 2019'!CY8,"")</f>
        <v>97</v>
      </c>
      <c r="H25" s="37">
        <f>IF(ISNUMBER('KN 2019'!CZ8),'KN 2019'!CZ8,"")</f>
        <v>63.981291527999986</v>
      </c>
      <c r="I25" s="37">
        <f>IF(ISNUMBER('KN 2019'!DA8),'KN 2019'!DA8,"")</f>
        <v>63.32</v>
      </c>
      <c r="J25" s="37">
        <f>IF(ISNUMBER('KN 2019'!DB8),'KN 2019'!DB8,"")</f>
        <v>55</v>
      </c>
      <c r="K25" s="37">
        <f>IF(ISNUMBER('KN 2019'!DC8),'KN 2019'!DC8,"")</f>
        <v>60.72</v>
      </c>
      <c r="L25" s="37">
        <f>IF(ISNUMBER('KN 2019'!DD8),'KN 2019'!DD8,"")</f>
        <v>61.84</v>
      </c>
      <c r="M25" s="37">
        <f>IF(ISNUMBER('KN 2019'!DE8),'KN 2019'!DE8,"")</f>
        <v>62.309999999999995</v>
      </c>
      <c r="N25" s="37">
        <f>IF(ISNUMBER('KN 2019'!DF8),'KN 2019'!DF8,"")</f>
        <v>49</v>
      </c>
      <c r="O25" s="37">
        <f>IF(ISNUMBER('KN 2019'!DG8),'KN 2019'!DG8,"")</f>
        <v>70.900000000000006</v>
      </c>
      <c r="P25" s="48">
        <f>IF(ISNUMBER('KN 2019'!DH8),'KN 2019'!DH8,"")</f>
        <v>65.183020151678235</v>
      </c>
    </row>
    <row r="26" spans="1:16" s="39" customFormat="1" ht="15.75" thickBot="1" x14ac:dyDescent="0.3">
      <c r="A26" s="44" t="s">
        <v>28</v>
      </c>
      <c r="B26" s="40">
        <f>IF(ISNUMBER('KN 2019'!DJ8),'KN 2019'!DJ8,"")</f>
        <v>24370</v>
      </c>
      <c r="C26" s="40">
        <f>IF(ISNUMBER('KN 2019'!DK8),'KN 2019'!DK8,"")</f>
        <v>23784</v>
      </c>
      <c r="D26" s="40">
        <f>IF(ISNUMBER('KN 2019'!DL8),'KN 2019'!DL8,"")</f>
        <v>21160</v>
      </c>
      <c r="E26" s="40">
        <f>IF(ISNUMBER('KN 2019'!DM8),'KN 2019'!DM8,"")</f>
        <v>21960</v>
      </c>
      <c r="F26" s="40">
        <f>IF(ISNUMBER('KN 2019'!DN8),'KN 2019'!DN8,"")</f>
        <v>20200</v>
      </c>
      <c r="G26" s="40">
        <f>IF(ISNUMBER('KN 2019'!DO8),'KN 2019'!DO8,"")</f>
        <v>19504</v>
      </c>
      <c r="H26" s="40">
        <f>IF(ISNUMBER('KN 2019'!DP8),'KN 2019'!DP8,"")</f>
        <v>22470</v>
      </c>
      <c r="I26" s="40">
        <f>IF(ISNUMBER('KN 2019'!DQ8),'KN 2019'!DQ8,"")</f>
        <v>21206</v>
      </c>
      <c r="J26" s="40">
        <f>IF(ISNUMBER('KN 2019'!DR8),'KN 2019'!DR8,"")</f>
        <v>23490</v>
      </c>
      <c r="K26" s="40">
        <f>IF(ISNUMBER('KN 2019'!DS8),'KN 2019'!DS8,"")</f>
        <v>20739</v>
      </c>
      <c r="L26" s="40">
        <f>IF(ISNUMBER('KN 2019'!DT8),'KN 2019'!DT8,"")</f>
        <v>23225</v>
      </c>
      <c r="M26" s="40">
        <f>IF(ISNUMBER('KN 2019'!DU8),'KN 2019'!DU8,"")</f>
        <v>21397</v>
      </c>
      <c r="N26" s="40">
        <f>IF(ISNUMBER('KN 2019'!DV8),'KN 2019'!DV8,"")</f>
        <v>21900</v>
      </c>
      <c r="O26" s="40">
        <f>IF(ISNUMBER('KN 2019'!DW8),'KN 2019'!DW8,"")</f>
        <v>21880</v>
      </c>
      <c r="P26" s="50">
        <f>IF(ISNUMBER('KN 2019'!DX8),'KN 2019'!DX8,"")</f>
        <v>21948.928571428572</v>
      </c>
    </row>
    <row r="27" spans="1:16" s="41" customFormat="1" ht="19.5" thickBot="1" x14ac:dyDescent="0.35">
      <c r="A27" s="98" t="str">
        <f>'KN 2019'!A9</f>
        <v>41-55-H/01 Opravář zemědělských strojů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f>IF(ISNUMBER('KN 2019'!B9),'KN 2019'!B9,"")</f>
        <v>24228.969315499606</v>
      </c>
      <c r="C28" s="52">
        <f>IF(ISNUMBER('KN 2019'!C9),'KN 2019'!C9,"")</f>
        <v>33342.846665841913</v>
      </c>
      <c r="D28" s="52">
        <f>IF(ISNUMBER('KN 2019'!D9),'KN 2019'!D9,"")</f>
        <v>22207.745879679231</v>
      </c>
      <c r="E28" s="52">
        <f>IF(ISNUMBER('KN 2019'!E9),'KN 2019'!E9,"")</f>
        <v>24882.98729917064</v>
      </c>
      <c r="F28" s="52">
        <f>IF(ISNUMBER('KN 2019'!F9),'KN 2019'!F9,"")</f>
        <v>22782.664998152075</v>
      </c>
      <c r="G28" s="52">
        <f>IF(ISNUMBER('KN 2019'!G9),'KN 2019'!G9,"")</f>
        <v>23603.295666881444</v>
      </c>
      <c r="H28" s="52">
        <f>IF(ISNUMBER('KN 2019'!H9),'KN 2019'!H9,"")</f>
        <v>25182.24657036916</v>
      </c>
      <c r="I28" s="52">
        <f>IF(ISNUMBER('KN 2019'!I9),'KN 2019'!I9,"")</f>
        <v>24557.039301507084</v>
      </c>
      <c r="J28" s="52">
        <f>IF(ISNUMBER('KN 2019'!J9),'KN 2019'!J9,"")</f>
        <v>24818.751969892975</v>
      </c>
      <c r="K28" s="52">
        <f>IF(ISNUMBER('KN 2019'!K9),'KN 2019'!K9,"")</f>
        <v>23301.367992863881</v>
      </c>
      <c r="L28" s="52">
        <f>IF(ISNUMBER('KN 2019'!L9),'KN 2019'!L9,"")</f>
        <v>24633.235010775566</v>
      </c>
      <c r="M28" s="52">
        <f>IF(ISNUMBER('KN 2019'!M9),'KN 2019'!M9,"")</f>
        <v>23916.858139254284</v>
      </c>
      <c r="N28" s="52">
        <f>IF(ISNUMBER('KN 2019'!N9),'KN 2019'!N9,"")</f>
        <v>23063.745306122448</v>
      </c>
      <c r="O28" s="52">
        <f>IF(ISNUMBER('KN 2019'!O9),'KN 2019'!O9,"")</f>
        <v>21875.988727330805</v>
      </c>
      <c r="P28" s="46">
        <f>IF(ISNUMBER('KN 2019'!P9),'KN 2019'!P9,"")</f>
        <v>24456.981631667226</v>
      </c>
    </row>
    <row r="29" spans="1:16" s="39" customFormat="1" x14ac:dyDescent="0.25">
      <c r="A29" s="42" t="s">
        <v>52</v>
      </c>
      <c r="B29" s="38">
        <f>IF(ISNUMBER('KN 2019'!R9),'KN 2019'!R9,"")</f>
        <v>3600</v>
      </c>
      <c r="C29" s="38">
        <f>IF(ISNUMBER('KN 2019'!S9),'KN 2019'!S9,"")</f>
        <v>5500</v>
      </c>
      <c r="D29" s="38">
        <f>IF(ISNUMBER('KN 2019'!T9),'KN 2019'!T9,"")</f>
        <v>750</v>
      </c>
      <c r="E29" s="38">
        <f>IF(ISNUMBER('KN 2019'!U9),'KN 2019'!U9,"")</f>
        <v>548</v>
      </c>
      <c r="F29" s="38">
        <f>IF(ISNUMBER('KN 2019'!V9),'KN 2019'!V9,"")</f>
        <v>770</v>
      </c>
      <c r="G29" s="38">
        <f>IF(ISNUMBER('KN 2019'!W9),'KN 2019'!W9,"")</f>
        <v>379</v>
      </c>
      <c r="H29" s="38">
        <f>IF(ISNUMBER('KN 2019'!X9),'KN 2019'!X9,"")</f>
        <v>730</v>
      </c>
      <c r="I29" s="38">
        <f>IF(ISNUMBER('KN 2019'!Y9),'KN 2019'!Y9,"")</f>
        <v>723.7</v>
      </c>
      <c r="J29" s="38">
        <f>IF(ISNUMBER('KN 2019'!Z9),'KN 2019'!Z9,"")</f>
        <v>676</v>
      </c>
      <c r="K29" s="38">
        <f>IF(ISNUMBER('KN 2019'!AA9),'KN 2019'!AA9,"")</f>
        <v>600</v>
      </c>
      <c r="L29" s="38">
        <f>IF(ISNUMBER('KN 2019'!AB9),'KN 2019'!AB9,"")</f>
        <v>426</v>
      </c>
      <c r="M29" s="38">
        <f>IF(ISNUMBER('KN 2019'!AC9),'KN 2019'!AC9,"")</f>
        <v>743</v>
      </c>
      <c r="N29" s="38">
        <f>IF(ISNUMBER('KN 2019'!AD9),'KN 2019'!AD9,"")</f>
        <v>3100</v>
      </c>
      <c r="O29" s="38">
        <f>IF(ISNUMBER('KN 2019'!AE9),'KN 2019'!AE9,"")</f>
        <v>335</v>
      </c>
      <c r="P29" s="47">
        <f>IF(ISNUMBER('KN 2019'!AF9),'KN 2019'!AF9,"")</f>
        <v>1348.6214285714286</v>
      </c>
    </row>
    <row r="30" spans="1:16" x14ac:dyDescent="0.25">
      <c r="A30" s="43" t="s">
        <v>25</v>
      </c>
      <c r="B30" s="37">
        <f>IF(ISNUMBER('KN 2019'!BN9),'KN 2019'!BN9,"")</f>
        <v>24.6</v>
      </c>
      <c r="C30" s="37">
        <f>IF(ISNUMBER('KN 2019'!BO9),'KN 2019'!BO9,"")</f>
        <v>17.543244291951837</v>
      </c>
      <c r="D30" s="37">
        <f>IF(ISNUMBER('KN 2019'!BP9),'KN 2019'!BP9,"")</f>
        <v>25.055287436480004</v>
      </c>
      <c r="E30" s="37">
        <f>IF(ISNUMBER('KN 2019'!BQ9),'KN 2019'!BQ9,"")</f>
        <v>22.69</v>
      </c>
      <c r="F30" s="37">
        <f>IF(ISNUMBER('KN 2019'!BR9),'KN 2019'!BR9,"")</f>
        <v>23.01</v>
      </c>
      <c r="G30" s="37">
        <f>IF(ISNUMBER('KN 2019'!BS9),'KN 2019'!BS9,"")</f>
        <v>20.48</v>
      </c>
      <c r="H30" s="37">
        <f>IF(ISNUMBER('KN 2019'!BT9),'KN 2019'!BT9,"")</f>
        <v>21.919230218608909</v>
      </c>
      <c r="I30" s="37">
        <f>IF(ISNUMBER('KN 2019'!BU9),'KN 2019'!BU9,"")</f>
        <v>22.4</v>
      </c>
      <c r="J30" s="37">
        <f>IF(ISNUMBER('KN 2019'!BV9),'KN 2019'!BV9,"")</f>
        <v>23.19</v>
      </c>
      <c r="K30" s="37">
        <f>IF(ISNUMBER('KN 2019'!BW9),'KN 2019'!BW9,"")</f>
        <v>24.423999999999999</v>
      </c>
      <c r="L30" s="37">
        <f>IF(ISNUMBER('KN 2019'!BX9),'KN 2019'!BX9,"")</f>
        <v>23.884995131450829</v>
      </c>
      <c r="M30" s="37">
        <f>IF(ISNUMBER('KN 2019'!BY9),'KN 2019'!BY9,"")</f>
        <v>24.66</v>
      </c>
      <c r="N30" s="37">
        <f>IF(ISNUMBER('KN 2019'!BZ9),'KN 2019'!BZ9,"")</f>
        <v>25</v>
      </c>
      <c r="O30" s="37">
        <f>IF(ISNUMBER('KN 2019'!CA9),'KN 2019'!CA9,"")</f>
        <v>26.05</v>
      </c>
      <c r="P30" s="48">
        <f>IF(ISNUMBER('KN 2019'!CB9),'KN 2019'!CB9,"")</f>
        <v>23.207625505606547</v>
      </c>
    </row>
    <row r="31" spans="1:16" s="39" customFormat="1" x14ac:dyDescent="0.25">
      <c r="A31" s="42" t="s">
        <v>26</v>
      </c>
      <c r="B31" s="3">
        <f>IF(ISNUMBER('KN 2019'!CD9),'KN 2019'!CD9,"")</f>
        <v>40000</v>
      </c>
      <c r="C31" s="3">
        <f>IF(ISNUMBER('KN 2019'!CE9),'KN 2019'!CE9,"")</f>
        <v>41791</v>
      </c>
      <c r="D31" s="3">
        <f>IF(ISNUMBER('KN 2019'!CF9),'KN 2019'!CF9,"")</f>
        <v>39085</v>
      </c>
      <c r="E31" s="3">
        <f>IF(ISNUMBER('KN 2019'!CG9),'KN 2019'!CG9,"")</f>
        <v>39500</v>
      </c>
      <c r="F31" s="3">
        <f>IF(ISNUMBER('KN 2019'!CH9),'KN 2019'!CH9,"")</f>
        <v>37200</v>
      </c>
      <c r="G31" s="3">
        <f>IF(ISNUMBER('KN 2019'!CI9),'KN 2019'!CI9,"")</f>
        <v>36165</v>
      </c>
      <c r="H31" s="3">
        <f>IF(ISNUMBER('KN 2019'!CJ9),'KN 2019'!CJ9,"")</f>
        <v>38300</v>
      </c>
      <c r="I31" s="3">
        <f>IF(ISNUMBER('KN 2019'!CK9),'KN 2019'!CK9,"")</f>
        <v>38338</v>
      </c>
      <c r="J31" s="3">
        <f>IF(ISNUMBER('KN 2019'!CL9),'KN 2019'!CL9,"")</f>
        <v>38058</v>
      </c>
      <c r="K31" s="3">
        <f>IF(ISNUMBER('KN 2019'!CM9),'KN 2019'!CM9,"")</f>
        <v>39084</v>
      </c>
      <c r="L31" s="3">
        <f>IF(ISNUMBER('KN 2019'!CN9),'KN 2019'!CN9,"")</f>
        <v>40060</v>
      </c>
      <c r="M31" s="3">
        <f>IF(ISNUMBER('KN 2019'!CO9),'KN 2019'!CO9,"")</f>
        <v>40681</v>
      </c>
      <c r="N31" s="3">
        <f>IF(ISNUMBER('KN 2019'!CP9),'KN 2019'!CP9,"")</f>
        <v>36876</v>
      </c>
      <c r="O31" s="3">
        <f>IF(ISNUMBER('KN 2019'!CQ9),'KN 2019'!CQ9,"")</f>
        <v>39450</v>
      </c>
      <c r="P31" s="49">
        <f>IF(ISNUMBER('KN 2019'!CR9),'KN 2019'!CR9,"")</f>
        <v>38899.142857142855</v>
      </c>
    </row>
    <row r="32" spans="1:16" x14ac:dyDescent="0.25">
      <c r="A32" s="43" t="s">
        <v>27</v>
      </c>
      <c r="B32" s="37">
        <f>IF(ISNUMBER('KN 2019'!CT9),'KN 2019'!CT9,"")</f>
        <v>62</v>
      </c>
      <c r="C32" s="37">
        <f>IF(ISNUMBER('KN 2019'!CU9),'KN 2019'!CU9,"")</f>
        <v>60</v>
      </c>
      <c r="D32" s="37">
        <f>IF(ISNUMBER('KN 2019'!CV9),'KN 2019'!CV9,"")</f>
        <v>72.790990595495231</v>
      </c>
      <c r="E32" s="37">
        <f>IF(ISNUMBER('KN 2019'!CW9),'KN 2019'!CW9,"")</f>
        <v>66</v>
      </c>
      <c r="F32" s="37">
        <f>IF(ISNUMBER('KN 2019'!CX9),'KN 2019'!CX9,"")</f>
        <v>71.665000000000006</v>
      </c>
      <c r="G32" s="37">
        <f>IF(ISNUMBER('KN 2019'!CY9),'KN 2019'!CY9,"")</f>
        <v>97</v>
      </c>
      <c r="H32" s="37">
        <f>IF(ISNUMBER('KN 2019'!CZ9),'KN 2019'!CZ9,"")</f>
        <v>63.981291527999986</v>
      </c>
      <c r="I32" s="37">
        <f>IF(ISNUMBER('KN 2019'!DA9),'KN 2019'!DA9,"")</f>
        <v>63.32</v>
      </c>
      <c r="J32" s="37">
        <f>IF(ISNUMBER('KN 2019'!DB9),'KN 2019'!DB9,"")</f>
        <v>55</v>
      </c>
      <c r="K32" s="37">
        <f>IF(ISNUMBER('KN 2019'!DC9),'KN 2019'!DC9,"")</f>
        <v>60.72</v>
      </c>
      <c r="L32" s="37">
        <f>IF(ISNUMBER('KN 2019'!DD9),'KN 2019'!DD9,"")</f>
        <v>61.84</v>
      </c>
      <c r="M32" s="37">
        <f>IF(ISNUMBER('KN 2019'!DE9),'KN 2019'!DE9,"")</f>
        <v>62.309999999999995</v>
      </c>
      <c r="N32" s="37">
        <f>IF(ISNUMBER('KN 2019'!DF9),'KN 2019'!DF9,"")</f>
        <v>49</v>
      </c>
      <c r="O32" s="37">
        <f>IF(ISNUMBER('KN 2019'!DG9),'KN 2019'!DG9,"")</f>
        <v>70.900000000000006</v>
      </c>
      <c r="P32" s="48">
        <f>IF(ISNUMBER('KN 2019'!DH9),'KN 2019'!DH9,"")</f>
        <v>65.466234437392515</v>
      </c>
    </row>
    <row r="33" spans="1:16" s="39" customFormat="1" ht="15.75" thickBot="1" x14ac:dyDescent="0.3">
      <c r="A33" s="44" t="s">
        <v>28</v>
      </c>
      <c r="B33" s="40">
        <f>IF(ISNUMBER('KN 2019'!DJ9),'KN 2019'!DJ9,"")</f>
        <v>24370</v>
      </c>
      <c r="C33" s="40">
        <f>IF(ISNUMBER('KN 2019'!DK9),'KN 2019'!DK9,"")</f>
        <v>23784</v>
      </c>
      <c r="D33" s="40">
        <f>IF(ISNUMBER('KN 2019'!DL9),'KN 2019'!DL9,"")</f>
        <v>21160</v>
      </c>
      <c r="E33" s="40">
        <f>IF(ISNUMBER('KN 2019'!DM9),'KN 2019'!DM9,"")</f>
        <v>21960</v>
      </c>
      <c r="F33" s="40">
        <f>IF(ISNUMBER('KN 2019'!DN9),'KN 2019'!DN9,"")</f>
        <v>20200</v>
      </c>
      <c r="G33" s="40">
        <f>IF(ISNUMBER('KN 2019'!DO9),'KN 2019'!DO9,"")</f>
        <v>19504</v>
      </c>
      <c r="H33" s="40">
        <f>IF(ISNUMBER('KN 2019'!DP9),'KN 2019'!DP9,"")</f>
        <v>22470</v>
      </c>
      <c r="I33" s="40">
        <f>IF(ISNUMBER('KN 2019'!DQ9),'KN 2019'!DQ9,"")</f>
        <v>21206</v>
      </c>
      <c r="J33" s="40">
        <f>IF(ISNUMBER('KN 2019'!DR9),'KN 2019'!DR9,"")</f>
        <v>23490</v>
      </c>
      <c r="K33" s="40">
        <f>IF(ISNUMBER('KN 2019'!DS9),'KN 2019'!DS9,"")</f>
        <v>20739</v>
      </c>
      <c r="L33" s="40">
        <f>IF(ISNUMBER('KN 2019'!DT9),'KN 2019'!DT9,"")</f>
        <v>23225</v>
      </c>
      <c r="M33" s="40">
        <f>IF(ISNUMBER('KN 2019'!DU9),'KN 2019'!DU9,"")</f>
        <v>21397</v>
      </c>
      <c r="N33" s="40">
        <f>IF(ISNUMBER('KN 2019'!DV9),'KN 2019'!DV9,"")</f>
        <v>21900</v>
      </c>
      <c r="O33" s="40">
        <f>IF(ISNUMBER('KN 2019'!DW9),'KN 2019'!DW9,"")</f>
        <v>21880</v>
      </c>
      <c r="P33" s="50">
        <f>IF(ISNUMBER('KN 2019'!DX9),'KN 2019'!DX9,"")</f>
        <v>21948.928571428572</v>
      </c>
    </row>
    <row r="34" spans="1:16" s="41" customFormat="1" ht="19.5" thickBot="1" x14ac:dyDescent="0.35">
      <c r="A34" s="98" t="str">
        <f>'KN 2019'!A10</f>
        <v>29-54-H/01 Cukrář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f>IF(ISNUMBER('KN 2019'!B10),'KN 2019'!B10,"")</f>
        <v>21155.13035793195</v>
      </c>
      <c r="C35" s="52">
        <f>IF(ISNUMBER('KN 2019'!C10),'KN 2019'!C10,"")</f>
        <v>25635.755941099156</v>
      </c>
      <c r="D35" s="52">
        <f>IF(ISNUMBER('KN 2019'!D10),'KN 2019'!D10,"")</f>
        <v>22586.931783938089</v>
      </c>
      <c r="E35" s="52">
        <f>IF(ISNUMBER('KN 2019'!E10),'KN 2019'!E10,"")</f>
        <v>23950.622009569379</v>
      </c>
      <c r="F35" s="52">
        <f>IF(ISNUMBER('KN 2019'!F10),'KN 2019'!F10,"")</f>
        <v>29170.83225427966</v>
      </c>
      <c r="G35" s="52">
        <f>IF(ISNUMBER('KN 2019'!G10),'KN 2019'!G10,"")</f>
        <v>20126.335367136548</v>
      </c>
      <c r="H35" s="52">
        <f>IF(ISNUMBER('KN 2019'!H10),'KN 2019'!H10,"")</f>
        <v>25005.944042858071</v>
      </c>
      <c r="I35" s="52">
        <f>IF(ISNUMBER('KN 2019'!I10),'KN 2019'!I10,"")</f>
        <v>23579.029097425449</v>
      </c>
      <c r="J35" s="52">
        <f>IF(ISNUMBER('KN 2019'!J10),'KN 2019'!J10,"")</f>
        <v>24818.751969892975</v>
      </c>
      <c r="K35" s="52">
        <f>IF(ISNUMBER('KN 2019'!K10),'KN 2019'!K10,"")</f>
        <v>24264.9321186991</v>
      </c>
      <c r="L35" s="52">
        <f>IF(ISNUMBER('KN 2019'!L10),'KN 2019'!L10,"")</f>
        <v>26494.463259371725</v>
      </c>
      <c r="M35" s="52">
        <f>IF(ISNUMBER('KN 2019'!M10),'KN 2019'!M10,"")</f>
        <v>23797.17188135851</v>
      </c>
      <c r="N35" s="52">
        <f>IF(ISNUMBER('KN 2019'!N10),'KN 2019'!N10,"")</f>
        <v>23801.265306122448</v>
      </c>
      <c r="O35" s="52">
        <f>IF(ISNUMBER('KN 2019'!O10),'KN 2019'!O10,"")</f>
        <v>23686.359244139003</v>
      </c>
      <c r="P35" s="46">
        <f>IF(ISNUMBER('KN 2019'!P10),'KN 2019'!P10,"")</f>
        <v>24148.108902415861</v>
      </c>
    </row>
    <row r="36" spans="1:16" s="39" customFormat="1" x14ac:dyDescent="0.25">
      <c r="A36" s="42" t="s">
        <v>52</v>
      </c>
      <c r="B36" s="38">
        <f>IF(ISNUMBER('KN 2019'!R10),'KN 2019'!R10,"")</f>
        <v>820</v>
      </c>
      <c r="C36" s="38">
        <f>IF(ISNUMBER('KN 2019'!S10),'KN 2019'!S10,"")</f>
        <v>632</v>
      </c>
      <c r="D36" s="38">
        <f>IF(ISNUMBER('KN 2019'!T10),'KN 2019'!T10,"")</f>
        <v>750</v>
      </c>
      <c r="E36" s="38">
        <f>IF(ISNUMBER('KN 2019'!U10),'KN 2019'!U10,"")</f>
        <v>548</v>
      </c>
      <c r="F36" s="38">
        <f>IF(ISNUMBER('KN 2019'!V10),'KN 2019'!V10,"")</f>
        <v>770</v>
      </c>
      <c r="G36" s="38">
        <f>IF(ISNUMBER('KN 2019'!W10),'KN 2019'!W10,"")</f>
        <v>365</v>
      </c>
      <c r="H36" s="38">
        <f>IF(ISNUMBER('KN 2019'!X10),'KN 2019'!X10,"")</f>
        <v>730</v>
      </c>
      <c r="I36" s="38">
        <f>IF(ISNUMBER('KN 2019'!Y10),'KN 2019'!Y10,"")</f>
        <v>720.7</v>
      </c>
      <c r="J36" s="38">
        <f>IF(ISNUMBER('KN 2019'!Z10),'KN 2019'!Z10,"")</f>
        <v>676</v>
      </c>
      <c r="K36" s="38">
        <f>IF(ISNUMBER('KN 2019'!AA10),'KN 2019'!AA10,"")</f>
        <v>604</v>
      </c>
      <c r="L36" s="38">
        <f>IF(ISNUMBER('KN 2019'!AB10),'KN 2019'!AB10,"")</f>
        <v>426</v>
      </c>
      <c r="M36" s="38">
        <f>IF(ISNUMBER('KN 2019'!AC10),'KN 2019'!AC10,"")</f>
        <v>743</v>
      </c>
      <c r="N36" s="38">
        <f>IF(ISNUMBER('KN 2019'!AD10),'KN 2019'!AD10,"")</f>
        <v>570</v>
      </c>
      <c r="O36" s="38">
        <f>IF(ISNUMBER('KN 2019'!AE10),'KN 2019'!AE10,"")</f>
        <v>335</v>
      </c>
      <c r="P36" s="47">
        <f>IF(ISNUMBER('KN 2019'!AF10),'KN 2019'!AF10,"")</f>
        <v>620.69285714285718</v>
      </c>
    </row>
    <row r="37" spans="1:16" x14ac:dyDescent="0.25">
      <c r="A37" s="43" t="s">
        <v>25</v>
      </c>
      <c r="B37" s="37">
        <f>IF(ISNUMBER('KN 2019'!BN10),'KN 2019'!BN10,"")</f>
        <v>29.2</v>
      </c>
      <c r="C37" s="37">
        <f>IF(ISNUMBER('KN 2019'!BO10),'KN 2019'!BO10,"")</f>
        <v>24.019017110565315</v>
      </c>
      <c r="D37" s="37">
        <f>IF(ISNUMBER('KN 2019'!BP10),'KN 2019'!BP10,"")</f>
        <v>24.557836429840005</v>
      </c>
      <c r="E37" s="37">
        <f>IF(ISNUMBER('KN 2019'!BQ10),'KN 2019'!BQ10,"")</f>
        <v>23.75</v>
      </c>
      <c r="F37" s="37">
        <f>IF(ISNUMBER('KN 2019'!BR10),'KN 2019'!BR10,"")</f>
        <v>17.559999999999999</v>
      </c>
      <c r="G37" s="37">
        <f>IF(ISNUMBER('KN 2019'!BS10),'KN 2019'!BS10,"")</f>
        <v>24.5</v>
      </c>
      <c r="H37" s="37">
        <f>IF(ISNUMBER('KN 2019'!BT10),'KN 2019'!BT10,"")</f>
        <v>22.105094610277291</v>
      </c>
      <c r="I37" s="37">
        <f>IF(ISNUMBER('KN 2019'!BU10),'KN 2019'!BU10,"")</f>
        <v>23.52</v>
      </c>
      <c r="J37" s="37">
        <f>IF(ISNUMBER('KN 2019'!BV10),'KN 2019'!BV10,"")</f>
        <v>23.19</v>
      </c>
      <c r="K37" s="37">
        <f>IF(ISNUMBER('KN 2019'!BW10),'KN 2019'!BW10,"")</f>
        <v>23.257000000000001</v>
      </c>
      <c r="L37" s="37">
        <f>IF(ISNUMBER('KN 2019'!BX10),'KN 2019'!BX10,"")</f>
        <v>21.863160869565217</v>
      </c>
      <c r="M37" s="37">
        <f>IF(ISNUMBER('KN 2019'!BY10),'KN 2019'!BY10,"")</f>
        <v>24.81</v>
      </c>
      <c r="N37" s="37">
        <f>IF(ISNUMBER('KN 2019'!BZ10),'KN 2019'!BZ10,"")</f>
        <v>24</v>
      </c>
      <c r="O37" s="37">
        <f>IF(ISNUMBER('KN 2019'!CA10),'KN 2019'!CA10,"")</f>
        <v>23.69</v>
      </c>
      <c r="P37" s="48">
        <f>IF(ISNUMBER('KN 2019'!CB10),'KN 2019'!CB10,"")</f>
        <v>23.573007787160559</v>
      </c>
    </row>
    <row r="38" spans="1:16" s="39" customFormat="1" x14ac:dyDescent="0.25">
      <c r="A38" s="42" t="s">
        <v>26</v>
      </c>
      <c r="B38" s="3">
        <f>IF(ISNUMBER('KN 2019'!CD10),'KN 2019'!CD10,"")</f>
        <v>40000</v>
      </c>
      <c r="C38" s="3">
        <f>IF(ISNUMBER('KN 2019'!CE10),'KN 2019'!CE10,"")</f>
        <v>41791</v>
      </c>
      <c r="D38" s="3">
        <f>IF(ISNUMBER('KN 2019'!CF10),'KN 2019'!CF10,"")</f>
        <v>39085</v>
      </c>
      <c r="E38" s="3">
        <f>IF(ISNUMBER('KN 2019'!CG10),'KN 2019'!CG10,"")</f>
        <v>39500</v>
      </c>
      <c r="F38" s="3">
        <f>IF(ISNUMBER('KN 2019'!CH10),'KN 2019'!CH10,"")</f>
        <v>37200</v>
      </c>
      <c r="G38" s="3">
        <f>IF(ISNUMBER('KN 2019'!CI10),'KN 2019'!CI10,"")</f>
        <v>36165</v>
      </c>
      <c r="H38" s="3">
        <f>IF(ISNUMBER('KN 2019'!CJ10),'KN 2019'!CJ10,"")</f>
        <v>38300</v>
      </c>
      <c r="I38" s="3">
        <f>IF(ISNUMBER('KN 2019'!CK10),'KN 2019'!CK10,"")</f>
        <v>38338</v>
      </c>
      <c r="J38" s="3">
        <f>IF(ISNUMBER('KN 2019'!CL10),'KN 2019'!CL10,"")</f>
        <v>38058</v>
      </c>
      <c r="K38" s="3">
        <f>IF(ISNUMBER('KN 2019'!CM10),'KN 2019'!CM10,"")</f>
        <v>39084</v>
      </c>
      <c r="L38" s="3">
        <f>IF(ISNUMBER('KN 2019'!CN10),'KN 2019'!CN10,"")</f>
        <v>40060</v>
      </c>
      <c r="M38" s="3">
        <f>IF(ISNUMBER('KN 2019'!CO10),'KN 2019'!CO10,"")</f>
        <v>40681</v>
      </c>
      <c r="N38" s="3">
        <f>IF(ISNUMBER('KN 2019'!CP10),'KN 2019'!CP10,"")</f>
        <v>36876</v>
      </c>
      <c r="O38" s="3">
        <f>IF(ISNUMBER('KN 2019'!CQ10),'KN 2019'!CQ10,"")</f>
        <v>39450</v>
      </c>
      <c r="P38" s="49">
        <f>IF(ISNUMBER('KN 2019'!CR10),'KN 2019'!CR10,"")</f>
        <v>38899.142857142855</v>
      </c>
    </row>
    <row r="39" spans="1:16" x14ac:dyDescent="0.25">
      <c r="A39" s="43" t="s">
        <v>27</v>
      </c>
      <c r="B39" s="37">
        <f>IF(ISNUMBER('KN 2019'!CT10),'KN 2019'!CT10,"")</f>
        <v>62</v>
      </c>
      <c r="C39" s="37">
        <f>IF(ISNUMBER('KN 2019'!CU10),'KN 2019'!CU10,"")</f>
        <v>60</v>
      </c>
      <c r="D39" s="37">
        <f>IF(ISNUMBER('KN 2019'!CV10),'KN 2019'!CV10,"")</f>
        <v>72.790990595495231</v>
      </c>
      <c r="E39" s="37">
        <f>IF(ISNUMBER('KN 2019'!CW10),'KN 2019'!CW10,"")</f>
        <v>66</v>
      </c>
      <c r="F39" s="37">
        <f>IF(ISNUMBER('KN 2019'!CX10),'KN 2019'!CX10,"")</f>
        <v>64.650000000000006</v>
      </c>
      <c r="G39" s="37">
        <f>IF(ISNUMBER('KN 2019'!CY10),'KN 2019'!CY10,"")</f>
        <v>97</v>
      </c>
      <c r="H39" s="37">
        <f>IF(ISNUMBER('KN 2019'!CZ10),'KN 2019'!CZ10,"")</f>
        <v>63.981291527999986</v>
      </c>
      <c r="I39" s="37">
        <f>IF(ISNUMBER('KN 2019'!DA10),'KN 2019'!DA10,"")</f>
        <v>63.32</v>
      </c>
      <c r="J39" s="37">
        <f>IF(ISNUMBER('KN 2019'!DB10),'KN 2019'!DB10,"")</f>
        <v>55</v>
      </c>
      <c r="K39" s="37">
        <f>IF(ISNUMBER('KN 2019'!DC10),'KN 2019'!DC10,"")</f>
        <v>60.72</v>
      </c>
      <c r="L39" s="37">
        <f>IF(ISNUMBER('KN 2019'!DD10),'KN 2019'!DD10,"")</f>
        <v>61.84</v>
      </c>
      <c r="M39" s="37">
        <f>IF(ISNUMBER('KN 2019'!DE10),'KN 2019'!DE10,"")</f>
        <v>62.309999999999995</v>
      </c>
      <c r="N39" s="37">
        <f>IF(ISNUMBER('KN 2019'!DF10),'KN 2019'!DF10,"")</f>
        <v>49</v>
      </c>
      <c r="O39" s="37">
        <f>IF(ISNUMBER('KN 2019'!DG10),'KN 2019'!DG10,"")</f>
        <v>70.900000000000006</v>
      </c>
      <c r="P39" s="48">
        <f>IF(ISNUMBER('KN 2019'!DH10),'KN 2019'!DH10,"")</f>
        <v>64.965163008821079</v>
      </c>
    </row>
    <row r="40" spans="1:16" s="39" customFormat="1" ht="15.75" thickBot="1" x14ac:dyDescent="0.3">
      <c r="A40" s="44" t="s">
        <v>28</v>
      </c>
      <c r="B40" s="40">
        <f>IF(ISNUMBER('KN 2019'!DJ10),'KN 2019'!DJ10,"")</f>
        <v>24370</v>
      </c>
      <c r="C40" s="40">
        <f>IF(ISNUMBER('KN 2019'!DK10),'KN 2019'!DK10,"")</f>
        <v>23784</v>
      </c>
      <c r="D40" s="40">
        <f>IF(ISNUMBER('KN 2019'!DL10),'KN 2019'!DL10,"")</f>
        <v>21160</v>
      </c>
      <c r="E40" s="40">
        <f>IF(ISNUMBER('KN 2019'!DM10),'KN 2019'!DM10,"")</f>
        <v>21960</v>
      </c>
      <c r="F40" s="40">
        <f>IF(ISNUMBER('KN 2019'!DN10),'KN 2019'!DN10,"")</f>
        <v>20200</v>
      </c>
      <c r="G40" s="40">
        <f>IF(ISNUMBER('KN 2019'!DO10),'KN 2019'!DO10,"")</f>
        <v>19504</v>
      </c>
      <c r="H40" s="40">
        <f>IF(ISNUMBER('KN 2019'!DP10),'KN 2019'!DP10,"")</f>
        <v>22470</v>
      </c>
      <c r="I40" s="40">
        <f>IF(ISNUMBER('KN 2019'!DQ10),'KN 2019'!DQ10,"")</f>
        <v>21206</v>
      </c>
      <c r="J40" s="40">
        <f>IF(ISNUMBER('KN 2019'!DR10),'KN 2019'!DR10,"")</f>
        <v>23490</v>
      </c>
      <c r="K40" s="40">
        <f>IF(ISNUMBER('KN 2019'!DS10),'KN 2019'!DS10,"")</f>
        <v>20739</v>
      </c>
      <c r="L40" s="40">
        <f>IF(ISNUMBER('KN 2019'!DT10),'KN 2019'!DT10,"")</f>
        <v>23225</v>
      </c>
      <c r="M40" s="40">
        <f>IF(ISNUMBER('KN 2019'!DU10),'KN 2019'!DU10,"")</f>
        <v>21397</v>
      </c>
      <c r="N40" s="40">
        <f>IF(ISNUMBER('KN 2019'!DV10),'KN 2019'!DV10,"")</f>
        <v>21900</v>
      </c>
      <c r="O40" s="40">
        <f>IF(ISNUMBER('KN 2019'!DW10),'KN 2019'!DW10,"")</f>
        <v>21880</v>
      </c>
      <c r="P40" s="50">
        <f>IF(ISNUMBER('KN 2019'!DX10),'KN 2019'!DX10,"")</f>
        <v>21948.928571428572</v>
      </c>
    </row>
  </sheetData>
  <mergeCells count="8">
    <mergeCell ref="A1:P1"/>
    <mergeCell ref="A2:P2"/>
    <mergeCell ref="A20:P20"/>
    <mergeCell ref="A27:P27"/>
    <mergeCell ref="A34:P34"/>
    <mergeCell ref="A6:P6"/>
    <mergeCell ref="A13:P13"/>
    <mergeCell ref="A3:P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11" sqref="A1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98" t="str">
        <f>'KN 2019'!A11</f>
        <v>23-51-H/01 Strojní mechanik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x14ac:dyDescent="0.25">
      <c r="A7" s="51" t="s">
        <v>51</v>
      </c>
      <c r="B7" s="52">
        <f>IF(ISNUMBER('KN 2019'!B11),'KN 2019'!B11,"")</f>
        <v>26735.122817401596</v>
      </c>
      <c r="C7" s="52">
        <f>IF(ISNUMBER('KN 2019'!C11),'KN 2019'!C11,"")</f>
        <v>27538.591678873239</v>
      </c>
      <c r="D7" s="52">
        <f>IF(ISNUMBER('KN 2019'!D11),'KN 2019'!D11,"")</f>
        <v>24524.036104290069</v>
      </c>
      <c r="E7" s="52">
        <f>IF(ISNUMBER('KN 2019'!E11),'KN 2019'!E11,"")</f>
        <v>28822.481070527167</v>
      </c>
      <c r="F7" s="52">
        <f>IF(ISNUMBER('KN 2019'!F11),'KN 2019'!F11,"")</f>
        <v>27025.261559068073</v>
      </c>
      <c r="G7" s="52">
        <f>IF(ISNUMBER('KN 2019'!G11),'KN 2019'!G11,"")</f>
        <v>25086.847170604015</v>
      </c>
      <c r="H7" s="52">
        <f>IF(ISNUMBER('KN 2019'!H11),'KN 2019'!H11,"")</f>
        <v>24252.815929304961</v>
      </c>
      <c r="I7" s="52">
        <f>IF(ISNUMBER('KN 2019'!I11),'KN 2019'!I11,"")</f>
        <v>25597.436648062965</v>
      </c>
      <c r="J7" s="52">
        <f>IF(ISNUMBER('KN 2019'!J11),'KN 2019'!J11,"")</f>
        <v>26190.404562227439</v>
      </c>
      <c r="K7" s="52">
        <f>IF(ISNUMBER('KN 2019'!K11),'KN 2019'!K11,"")</f>
        <v>25288.098845301218</v>
      </c>
      <c r="L7" s="52">
        <f>IF(ISNUMBER('KN 2019'!L11),'KN 2019'!L11,"")</f>
        <v>27054.219189654446</v>
      </c>
      <c r="M7" s="52">
        <f>IF(ISNUMBER('KN 2019'!M11),'KN 2019'!M11,"")</f>
        <v>26432.08563539559</v>
      </c>
      <c r="N7" s="52">
        <f>IF(ISNUMBER('KN 2019'!N11),'KN 2019'!N11,"")</f>
        <v>23063.745306122448</v>
      </c>
      <c r="O7" s="52">
        <f>IF(ISNUMBER('KN 2019'!O11),'KN 2019'!O11,"")</f>
        <v>24960.540817496261</v>
      </c>
      <c r="P7" s="46">
        <f>IF(ISNUMBER('KN 2019'!P11),'KN 2019'!P11,"")</f>
        <v>25897.977666737821</v>
      </c>
    </row>
    <row r="8" spans="1:31" x14ac:dyDescent="0.25">
      <c r="A8" s="42" t="s">
        <v>52</v>
      </c>
      <c r="B8" s="38">
        <f>IF(ISNUMBER('KN 2019'!R11),'KN 2019'!R11,"")</f>
        <v>1890</v>
      </c>
      <c r="C8" s="38">
        <f>IF(ISNUMBER('KN 2019'!S11),'KN 2019'!S11,"")</f>
        <v>2133</v>
      </c>
      <c r="D8" s="38">
        <f>IF(ISNUMBER('KN 2019'!T11),'KN 2019'!T11,"")</f>
        <v>750</v>
      </c>
      <c r="E8" s="38">
        <f>IF(ISNUMBER('KN 2019'!U11),'KN 2019'!U11,"")</f>
        <v>548</v>
      </c>
      <c r="F8" s="38">
        <f>IF(ISNUMBER('KN 2019'!V11),'KN 2019'!V11,"")</f>
        <v>770</v>
      </c>
      <c r="G8" s="38">
        <f>IF(ISNUMBER('KN 2019'!W11),'KN 2019'!W11,"")</f>
        <v>385</v>
      </c>
      <c r="H8" s="38">
        <f>IF(ISNUMBER('KN 2019'!X11),'KN 2019'!X11,"")</f>
        <v>730</v>
      </c>
      <c r="I8" s="38">
        <f>IF(ISNUMBER('KN 2019'!Y11),'KN 2019'!Y11,"")</f>
        <v>726.8</v>
      </c>
      <c r="J8" s="38">
        <f>IF(ISNUMBER('KN 2019'!Z11),'KN 2019'!Z11,"")</f>
        <v>681</v>
      </c>
      <c r="K8" s="38">
        <f>IF(ISNUMBER('KN 2019'!AA11),'KN 2019'!AA11,"")</f>
        <v>609</v>
      </c>
      <c r="L8" s="38">
        <f>IF(ISNUMBER('KN 2019'!AB11),'KN 2019'!AB11,"")</f>
        <v>426</v>
      </c>
      <c r="M8" s="38">
        <f>IF(ISNUMBER('KN 2019'!AC11),'KN 2019'!AC11,"")</f>
        <v>743</v>
      </c>
      <c r="N8" s="38">
        <f>IF(ISNUMBER('KN 2019'!AD11),'KN 2019'!AD11,"")</f>
        <v>1550</v>
      </c>
      <c r="O8" s="38">
        <f>IF(ISNUMBER('KN 2019'!AE11),'KN 2019'!AE11,"")</f>
        <v>335</v>
      </c>
      <c r="P8" s="47">
        <f>IF(ISNUMBER('KN 2019'!AF11),'KN 2019'!AF11,"")</f>
        <v>876.91428571428571</v>
      </c>
    </row>
    <row r="9" spans="1:31" x14ac:dyDescent="0.25">
      <c r="A9" s="43" t="s">
        <v>25</v>
      </c>
      <c r="B9" s="37">
        <f>IF(ISNUMBER('KN 2019'!BN11),'KN 2019'!BN11,"")</f>
        <v>21.8</v>
      </c>
      <c r="C9" s="37">
        <f>IF(ISNUMBER('KN 2019'!BO11),'KN 2019'!BO11,"")</f>
        <v>22.012842846994342</v>
      </c>
      <c r="D9" s="37">
        <f>IF(ISNUMBER('KN 2019'!BP11),'KN 2019'!BP11,"")</f>
        <v>22.456359728320006</v>
      </c>
      <c r="E9" s="37">
        <f>IF(ISNUMBER('KN 2019'!BQ11),'KN 2019'!BQ11,"")</f>
        <v>19.09</v>
      </c>
      <c r="F9" s="37">
        <f>IF(ISNUMBER('KN 2019'!BR11),'KN 2019'!BR11,"")</f>
        <v>20.95</v>
      </c>
      <c r="G9" s="37">
        <f>IF(ISNUMBER('KN 2019'!BS11),'KN 2019'!BS11,"")</f>
        <v>19.14</v>
      </c>
      <c r="H9" s="37">
        <f>IF(ISNUMBER('KN 2019'!BT11),'KN 2019'!BT11,"")</f>
        <v>22.935895432480276</v>
      </c>
      <c r="I9" s="37">
        <f>IF(ISNUMBER('KN 2019'!BU11),'KN 2019'!BU11,"")</f>
        <v>21.32</v>
      </c>
      <c r="J9" s="37">
        <f>IF(ISNUMBER('KN 2019'!BV11),'KN 2019'!BV11,"")</f>
        <v>21.68</v>
      </c>
      <c r="K9" s="37">
        <f>IF(ISNUMBER('KN 2019'!BW11),'KN 2019'!BW11,"")</f>
        <v>22.134</v>
      </c>
      <c r="L9" s="37">
        <f>IF(ISNUMBER('KN 2019'!BX11),'KN 2019'!BX11,"")</f>
        <v>21.320392344497609</v>
      </c>
      <c r="M9" s="37">
        <f>IF(ISNUMBER('KN 2019'!BY11),'KN 2019'!BY11,"")</f>
        <v>21.88</v>
      </c>
      <c r="N9" s="37">
        <f>IF(ISNUMBER('KN 2019'!BZ11),'KN 2019'!BZ11,"")</f>
        <v>25</v>
      </c>
      <c r="O9" s="37">
        <f>IF(ISNUMBER('KN 2019'!CA11),'KN 2019'!CA11,"")</f>
        <v>22.27</v>
      </c>
      <c r="P9" s="48">
        <f>IF(ISNUMBER('KN 2019'!CB11),'KN 2019'!CB11,"")</f>
        <v>21.713535025163733</v>
      </c>
    </row>
    <row r="10" spans="1:31" x14ac:dyDescent="0.25">
      <c r="A10" s="42" t="s">
        <v>26</v>
      </c>
      <c r="B10" s="3">
        <f>IF(ISNUMBER('KN 2019'!CD11),'KN 2019'!CD11,"")</f>
        <v>40000</v>
      </c>
      <c r="C10" s="3">
        <f>IF(ISNUMBER('KN 2019'!CE11),'KN 2019'!CE11,"")</f>
        <v>41791</v>
      </c>
      <c r="D10" s="3">
        <f>IF(ISNUMBER('KN 2019'!CF11),'KN 2019'!CF11,"")</f>
        <v>39085</v>
      </c>
      <c r="E10" s="3">
        <f>IF(ISNUMBER('KN 2019'!CG11),'KN 2019'!CG11,"")</f>
        <v>39500</v>
      </c>
      <c r="F10" s="3">
        <f>IF(ISNUMBER('KN 2019'!CH11),'KN 2019'!CH11,"")</f>
        <v>37200</v>
      </c>
      <c r="G10" s="3">
        <f>IF(ISNUMBER('KN 2019'!CI11),'KN 2019'!CI11,"")</f>
        <v>36165</v>
      </c>
      <c r="H10" s="3">
        <f>IF(ISNUMBER('KN 2019'!CJ11),'KN 2019'!CJ11,"")</f>
        <v>38300</v>
      </c>
      <c r="I10" s="3">
        <f>IF(ISNUMBER('KN 2019'!CK11),'KN 2019'!CK11,"")</f>
        <v>38338</v>
      </c>
      <c r="J10" s="3">
        <f>IF(ISNUMBER('KN 2019'!CL11),'KN 2019'!CL11,"")</f>
        <v>38058</v>
      </c>
      <c r="K10" s="3">
        <f>IF(ISNUMBER('KN 2019'!CM11),'KN 2019'!CM11,"")</f>
        <v>39084</v>
      </c>
      <c r="L10" s="3">
        <f>IF(ISNUMBER('KN 2019'!CN11),'KN 2019'!CN11,"")</f>
        <v>40060</v>
      </c>
      <c r="M10" s="3">
        <f>IF(ISNUMBER('KN 2019'!CO11),'KN 2019'!CO11,"")</f>
        <v>40681</v>
      </c>
      <c r="N10" s="3">
        <f>IF(ISNUMBER('KN 2019'!CP11),'KN 2019'!CP11,"")</f>
        <v>36876</v>
      </c>
      <c r="O10" s="3">
        <f>IF(ISNUMBER('KN 2019'!CQ11),'KN 2019'!CQ11,"")</f>
        <v>39450</v>
      </c>
      <c r="P10" s="49">
        <f>IF(ISNUMBER('KN 2019'!CR11),'KN 2019'!CR11,"")</f>
        <v>38899.142857142855</v>
      </c>
    </row>
    <row r="11" spans="1:31" x14ac:dyDescent="0.25">
      <c r="A11" s="43" t="s">
        <v>27</v>
      </c>
      <c r="B11" s="37">
        <f>IF(ISNUMBER('KN 2019'!CT11),'KN 2019'!CT11,"")</f>
        <v>62</v>
      </c>
      <c r="C11" s="37">
        <f>IF(ISNUMBER('KN 2019'!CU11),'KN 2019'!CU11,"")</f>
        <v>60</v>
      </c>
      <c r="D11" s="37">
        <f>IF(ISNUMBER('KN 2019'!CV11),'KN 2019'!CV11,"")</f>
        <v>69.792883834660017</v>
      </c>
      <c r="E11" s="37">
        <f>IF(ISNUMBER('KN 2019'!CW11),'KN 2019'!CW11,"")</f>
        <v>66</v>
      </c>
      <c r="F11" s="37">
        <f>IF(ISNUMBER('KN 2019'!CX11),'KN 2019'!CX11,"")</f>
        <v>42.396999999999998</v>
      </c>
      <c r="G11" s="37">
        <f>IF(ISNUMBER('KN 2019'!CY11),'KN 2019'!CY11,"")</f>
        <v>97</v>
      </c>
      <c r="H11" s="37">
        <f>IF(ISNUMBER('KN 2019'!CZ11),'KN 2019'!CZ11,"")</f>
        <v>63.981291527999986</v>
      </c>
      <c r="I11" s="37">
        <f>IF(ISNUMBER('KN 2019'!DA11),'KN 2019'!DA11,"")</f>
        <v>63.32</v>
      </c>
      <c r="J11" s="37">
        <f>IF(ISNUMBER('KN 2019'!DB11),'KN 2019'!DB11,"")</f>
        <v>55</v>
      </c>
      <c r="K11" s="37">
        <f>IF(ISNUMBER('KN 2019'!DC11),'KN 2019'!DC11,"")</f>
        <v>60.72</v>
      </c>
      <c r="L11" s="37">
        <f>IF(ISNUMBER('KN 2019'!DD11),'KN 2019'!DD11,"")</f>
        <v>61.84</v>
      </c>
      <c r="M11" s="37">
        <f>IF(ISNUMBER('KN 2019'!DE11),'KN 2019'!DE11,"")</f>
        <v>62.309999999999995</v>
      </c>
      <c r="N11" s="37">
        <f>IF(ISNUMBER('KN 2019'!DF11),'KN 2019'!DF11,"")</f>
        <v>49</v>
      </c>
      <c r="O11" s="37">
        <f>IF(ISNUMBER('KN 2019'!DG11),'KN 2019'!DG11,"")</f>
        <v>70.900000000000006</v>
      </c>
      <c r="P11" s="48">
        <f>IF(ISNUMBER('KN 2019'!DH11),'KN 2019'!DH11,"")</f>
        <v>63.161512525904286</v>
      </c>
    </row>
    <row r="12" spans="1:31" ht="15.75" thickBot="1" x14ac:dyDescent="0.3">
      <c r="A12" s="44" t="s">
        <v>28</v>
      </c>
      <c r="B12" s="40">
        <f>IF(ISNUMBER('KN 2019'!DJ11),'KN 2019'!DJ11,"")</f>
        <v>24370</v>
      </c>
      <c r="C12" s="40">
        <f>IF(ISNUMBER('KN 2019'!DK11),'KN 2019'!DK11,"")</f>
        <v>23784</v>
      </c>
      <c r="D12" s="40">
        <f>IF(ISNUMBER('KN 2019'!DL11),'KN 2019'!DL11,"")</f>
        <v>21160</v>
      </c>
      <c r="E12" s="40">
        <f>IF(ISNUMBER('KN 2019'!DM11),'KN 2019'!DM11,"")</f>
        <v>21960</v>
      </c>
      <c r="F12" s="40">
        <f>IF(ISNUMBER('KN 2019'!DN11),'KN 2019'!DN11,"")</f>
        <v>20200</v>
      </c>
      <c r="G12" s="40">
        <f>IF(ISNUMBER('KN 2019'!DO11),'KN 2019'!DO11,"")</f>
        <v>19504</v>
      </c>
      <c r="H12" s="40">
        <f>IF(ISNUMBER('KN 2019'!DP11),'KN 2019'!DP11,"")</f>
        <v>22470</v>
      </c>
      <c r="I12" s="40">
        <f>IF(ISNUMBER('KN 2019'!DQ11),'KN 2019'!DQ11,"")</f>
        <v>21206</v>
      </c>
      <c r="J12" s="40">
        <f>IF(ISNUMBER('KN 2019'!DR11),'KN 2019'!DR11,"")</f>
        <v>23490</v>
      </c>
      <c r="K12" s="40">
        <f>IF(ISNUMBER('KN 2019'!DS11),'KN 2019'!DS11,"")</f>
        <v>20739</v>
      </c>
      <c r="L12" s="40">
        <f>IF(ISNUMBER('KN 2019'!DT11),'KN 2019'!DT11,"")</f>
        <v>23225</v>
      </c>
      <c r="M12" s="40">
        <f>IF(ISNUMBER('KN 2019'!DU11),'KN 2019'!DU11,"")</f>
        <v>21397</v>
      </c>
      <c r="N12" s="40">
        <f>IF(ISNUMBER('KN 2019'!DV11),'KN 2019'!DV11,"")</f>
        <v>21900</v>
      </c>
      <c r="O12" s="40">
        <f>IF(ISNUMBER('KN 2019'!DW11),'KN 2019'!DW11,"")</f>
        <v>21880</v>
      </c>
      <c r="P12" s="50">
        <f>IF(ISNUMBER('KN 2019'!DX11),'KN 2019'!DX11,"")</f>
        <v>21948.928571428572</v>
      </c>
    </row>
    <row r="13" spans="1:31" ht="19.5" thickBot="1" x14ac:dyDescent="0.3">
      <c r="A13" s="98" t="str">
        <f>'KN 2019'!A12</f>
        <v>33-56-H/01 Truhlář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x14ac:dyDescent="0.25">
      <c r="A14" s="51" t="s">
        <v>51</v>
      </c>
      <c r="B14" s="52">
        <f>IF(ISNUMBER('KN 2019'!B12),'KN 2019'!B12,"")</f>
        <v>27199.581395348836</v>
      </c>
      <c r="C14" s="52">
        <f>IF(ISNUMBER('KN 2019'!C12),'KN 2019'!C12,"")</f>
        <v>28549.885841525032</v>
      </c>
      <c r="D14" s="52">
        <f>IF(ISNUMBER('KN 2019'!D12),'KN 2019'!D12,"")</f>
        <v>24690.493563921511</v>
      </c>
      <c r="E14" s="52">
        <f>IF(ISNUMBER('KN 2019'!E12),'KN 2019'!E12,"")</f>
        <v>24809.591567852436</v>
      </c>
      <c r="F14" s="52">
        <f>IF(ISNUMBER('KN 2019'!F12),'KN 2019'!F12,"")</f>
        <v>30271.82995438169</v>
      </c>
      <c r="G14" s="52">
        <f>IF(ISNUMBER('KN 2019'!G12),'KN 2019'!G12,"")</f>
        <v>22476.666256773955</v>
      </c>
      <c r="H14" s="52">
        <f>IF(ISNUMBER('KN 2019'!H12),'KN 2019'!H12,"")</f>
        <v>24290.879991484453</v>
      </c>
      <c r="I14" s="52">
        <f>IF(ISNUMBER('KN 2019'!I12),'KN 2019'!I12,"")</f>
        <v>25658.335834231177</v>
      </c>
      <c r="J14" s="52">
        <f>IF(ISNUMBER('KN 2019'!J12),'KN 2019'!J12,"")</f>
        <v>27435.594084469511</v>
      </c>
      <c r="K14" s="52">
        <f>IF(ISNUMBER('KN 2019'!K12),'KN 2019'!K12,"")</f>
        <v>26609.199754138244</v>
      </c>
      <c r="L14" s="52">
        <f>IF(ISNUMBER('KN 2019'!L12),'KN 2019'!L12,"")</f>
        <v>29340.7884128732</v>
      </c>
      <c r="M14" s="52">
        <f>IF(ISNUMBER('KN 2019'!M12),'KN 2019'!M12,"")</f>
        <v>26826.425501897866</v>
      </c>
      <c r="N14" s="52">
        <f>IF(ISNUMBER('KN 2019'!N12),'KN 2019'!N12,"")</f>
        <v>23063.745306122448</v>
      </c>
      <c r="O14" s="52">
        <f>IF(ISNUMBER('KN 2019'!O12),'KN 2019'!O12,"")</f>
        <v>24771.334793358703</v>
      </c>
      <c r="P14" s="46">
        <f>IF(ISNUMBER('KN 2019'!P12),'KN 2019'!P12,"")</f>
        <v>26142.453732741364</v>
      </c>
    </row>
    <row r="15" spans="1:31" x14ac:dyDescent="0.25">
      <c r="A15" s="42" t="s">
        <v>52</v>
      </c>
      <c r="B15" s="38">
        <f>IF(ISNUMBER('KN 2019'!R12),'KN 2019'!R12,"")</f>
        <v>820</v>
      </c>
      <c r="C15" s="38">
        <f>IF(ISNUMBER('KN 2019'!S12),'KN 2019'!S12,"")</f>
        <v>632</v>
      </c>
      <c r="D15" s="38">
        <f>IF(ISNUMBER('KN 2019'!T12),'KN 2019'!T12,"")</f>
        <v>750</v>
      </c>
      <c r="E15" s="38">
        <f>IF(ISNUMBER('KN 2019'!U12),'KN 2019'!U12,"")</f>
        <v>548</v>
      </c>
      <c r="F15" s="38">
        <f>IF(ISNUMBER('KN 2019'!V12),'KN 2019'!V12,"")</f>
        <v>770</v>
      </c>
      <c r="G15" s="38">
        <f>IF(ISNUMBER('KN 2019'!W12),'KN 2019'!W12,"")</f>
        <v>374</v>
      </c>
      <c r="H15" s="38">
        <f>IF(ISNUMBER('KN 2019'!X12),'KN 2019'!X12,"")</f>
        <v>730</v>
      </c>
      <c r="I15" s="38">
        <f>IF(ISNUMBER('KN 2019'!Y12),'KN 2019'!Y12,"")</f>
        <v>727</v>
      </c>
      <c r="J15" s="38">
        <f>IF(ISNUMBER('KN 2019'!Z12),'KN 2019'!Z12,"")</f>
        <v>684</v>
      </c>
      <c r="K15" s="38">
        <f>IF(ISNUMBER('KN 2019'!AA12),'KN 2019'!AA12,"")</f>
        <v>616</v>
      </c>
      <c r="L15" s="38">
        <f>IF(ISNUMBER('KN 2019'!AB12),'KN 2019'!AB12,"")</f>
        <v>426</v>
      </c>
      <c r="M15" s="38">
        <f>IF(ISNUMBER('KN 2019'!AC12),'KN 2019'!AC12,"")</f>
        <v>743</v>
      </c>
      <c r="N15" s="38">
        <f>IF(ISNUMBER('KN 2019'!AD12),'KN 2019'!AD12,"")</f>
        <v>570</v>
      </c>
      <c r="O15" s="38">
        <f>IF(ISNUMBER('KN 2019'!AE12),'KN 2019'!AE12,"")</f>
        <v>335</v>
      </c>
      <c r="P15" s="47">
        <f>IF(ISNUMBER('KN 2019'!AF12),'KN 2019'!AF12,"")</f>
        <v>623.21428571428567</v>
      </c>
    </row>
    <row r="16" spans="1:31" x14ac:dyDescent="0.25">
      <c r="A16" s="43" t="s">
        <v>25</v>
      </c>
      <c r="B16" s="37">
        <f>IF(ISNUMBER('KN 2019'!BN12),'KN 2019'!BN12,"")</f>
        <v>21.5</v>
      </c>
      <c r="C16" s="37">
        <f>IF(ISNUMBER('KN 2019'!BO12),'KN 2019'!BO12,"")</f>
        <v>21.077215597010454</v>
      </c>
      <c r="D16" s="37">
        <f>IF(ISNUMBER('KN 2019'!BP12),'KN 2019'!BP12,"")</f>
        <v>22.121341703440002</v>
      </c>
      <c r="E16" s="37">
        <f>IF(ISNUMBER('KN 2019'!BQ12),'KN 2019'!BQ12,"")</f>
        <v>22.77</v>
      </c>
      <c r="F16" s="37">
        <f>IF(ISNUMBER('KN 2019'!BR12),'KN 2019'!BR12,"")</f>
        <v>18.25</v>
      </c>
      <c r="G16" s="37">
        <f>IF(ISNUMBER('KN 2019'!BS12),'KN 2019'!BS12,"")</f>
        <v>21.63</v>
      </c>
      <c r="H16" s="37">
        <f>IF(ISNUMBER('KN 2019'!BT12),'KN 2019'!BT12,"")</f>
        <v>22.892410146324991</v>
      </c>
      <c r="I16" s="37">
        <f>IF(ISNUMBER('KN 2019'!BU12),'KN 2019'!BU12,"")</f>
        <v>21.26</v>
      </c>
      <c r="J16" s="37">
        <f>IF(ISNUMBER('KN 2019'!BV12),'KN 2019'!BV12,"")</f>
        <v>20.47</v>
      </c>
      <c r="K16" s="37">
        <f>IF(ISNUMBER('KN 2019'!BW12),'KN 2019'!BW12,"")</f>
        <v>20.835000000000001</v>
      </c>
      <c r="L16" s="37">
        <f>IF(ISNUMBER('KN 2019'!BX12),'KN 2019'!BX12,"")</f>
        <v>19.357335267302112</v>
      </c>
      <c r="M16" s="37">
        <f>IF(ISNUMBER('KN 2019'!BY12),'KN 2019'!BY12,"")</f>
        <v>21.5</v>
      </c>
      <c r="N16" s="37">
        <f>IF(ISNUMBER('KN 2019'!BZ12),'KN 2019'!BZ12,"")</f>
        <v>25</v>
      </c>
      <c r="O16" s="37">
        <f>IF(ISNUMBER('KN 2019'!CA12),'KN 2019'!CA12,"")</f>
        <v>22.47</v>
      </c>
      <c r="P16" s="48">
        <f>IF(ISNUMBER('KN 2019'!CB12),'KN 2019'!CB12,"")</f>
        <v>21.509521622434111</v>
      </c>
    </row>
    <row r="17" spans="1:16" x14ac:dyDescent="0.25">
      <c r="A17" s="42" t="s">
        <v>26</v>
      </c>
      <c r="B17" s="3">
        <f>IF(ISNUMBER('KN 2019'!CD12),'KN 2019'!CD12,"")</f>
        <v>40000</v>
      </c>
      <c r="C17" s="3">
        <f>IF(ISNUMBER('KN 2019'!CE12),'KN 2019'!CE12,"")</f>
        <v>41791</v>
      </c>
      <c r="D17" s="3">
        <f>IF(ISNUMBER('KN 2019'!CF12),'KN 2019'!CF12,"")</f>
        <v>39085</v>
      </c>
      <c r="E17" s="3">
        <f>IF(ISNUMBER('KN 2019'!CG12),'KN 2019'!CG12,"")</f>
        <v>39500</v>
      </c>
      <c r="F17" s="3">
        <f>IF(ISNUMBER('KN 2019'!CH12),'KN 2019'!CH12,"")</f>
        <v>37200</v>
      </c>
      <c r="G17" s="3">
        <f>IF(ISNUMBER('KN 2019'!CI12),'KN 2019'!CI12,"")</f>
        <v>36165</v>
      </c>
      <c r="H17" s="3">
        <f>IF(ISNUMBER('KN 2019'!CJ12),'KN 2019'!CJ12,"")</f>
        <v>38300</v>
      </c>
      <c r="I17" s="3">
        <f>IF(ISNUMBER('KN 2019'!CK12),'KN 2019'!CK12,"")</f>
        <v>38338</v>
      </c>
      <c r="J17" s="3">
        <f>IF(ISNUMBER('KN 2019'!CL12),'KN 2019'!CL12,"")</f>
        <v>38058</v>
      </c>
      <c r="K17" s="3">
        <f>IF(ISNUMBER('KN 2019'!CM12),'KN 2019'!CM12,"")</f>
        <v>39084</v>
      </c>
      <c r="L17" s="3">
        <f>IF(ISNUMBER('KN 2019'!CN12),'KN 2019'!CN12,"")</f>
        <v>40060</v>
      </c>
      <c r="M17" s="3">
        <f>IF(ISNUMBER('KN 2019'!CO12),'KN 2019'!CO12,"")</f>
        <v>40681</v>
      </c>
      <c r="N17" s="3">
        <f>IF(ISNUMBER('KN 2019'!CP12),'KN 2019'!CP12,"")</f>
        <v>36876</v>
      </c>
      <c r="O17" s="3">
        <f>IF(ISNUMBER('KN 2019'!CQ12),'KN 2019'!CQ12,"")</f>
        <v>39450</v>
      </c>
      <c r="P17" s="49">
        <f>IF(ISNUMBER('KN 2019'!CR12),'KN 2019'!CR12,"")</f>
        <v>38899.142857142855</v>
      </c>
    </row>
    <row r="18" spans="1:16" x14ac:dyDescent="0.25">
      <c r="A18" s="43" t="s">
        <v>27</v>
      </c>
      <c r="B18" s="37">
        <f>IF(ISNUMBER('KN 2019'!CT12),'KN 2019'!CT12,"")</f>
        <v>60</v>
      </c>
      <c r="C18" s="37">
        <f>IF(ISNUMBER('KN 2019'!CU12),'KN 2019'!CU12,"")</f>
        <v>60</v>
      </c>
      <c r="D18" s="37">
        <f>IF(ISNUMBER('KN 2019'!CV12),'KN 2019'!CV12,"")</f>
        <v>72.790990595495231</v>
      </c>
      <c r="E18" s="37">
        <f>IF(ISNUMBER('KN 2019'!CW12),'KN 2019'!CW12,"")</f>
        <v>66</v>
      </c>
      <c r="F18" s="37">
        <f>IF(ISNUMBER('KN 2019'!CX12),'KN 2019'!CX12,"")</f>
        <v>41.71</v>
      </c>
      <c r="G18" s="37">
        <f>IF(ISNUMBER('KN 2019'!CY12),'KN 2019'!CY12,"")</f>
        <v>97</v>
      </c>
      <c r="H18" s="37">
        <f>IF(ISNUMBER('KN 2019'!CZ12),'KN 2019'!CZ12,"")</f>
        <v>63.981291527999986</v>
      </c>
      <c r="I18" s="37">
        <f>IF(ISNUMBER('KN 2019'!DA12),'KN 2019'!DA12,"")</f>
        <v>63.32</v>
      </c>
      <c r="J18" s="37">
        <f>IF(ISNUMBER('KN 2019'!DB12),'KN 2019'!DB12,"")</f>
        <v>55</v>
      </c>
      <c r="K18" s="37">
        <f>IF(ISNUMBER('KN 2019'!DC12),'KN 2019'!DC12,"")</f>
        <v>60.72</v>
      </c>
      <c r="L18" s="37">
        <f>IF(ISNUMBER('KN 2019'!DD12),'KN 2019'!DD12,"")</f>
        <v>61.84</v>
      </c>
      <c r="M18" s="37">
        <f>IF(ISNUMBER('KN 2019'!DE12),'KN 2019'!DE12,"")</f>
        <v>62.309999999999995</v>
      </c>
      <c r="N18" s="37">
        <f>IF(ISNUMBER('KN 2019'!DF12),'KN 2019'!DF12,"")</f>
        <v>49</v>
      </c>
      <c r="O18" s="37">
        <f>IF(ISNUMBER('KN 2019'!DG12),'KN 2019'!DG12,"")</f>
        <v>70.900000000000006</v>
      </c>
      <c r="P18" s="48">
        <f>IF(ISNUMBER('KN 2019'!DH12),'KN 2019'!DH12,"")</f>
        <v>63.183734437392516</v>
      </c>
    </row>
    <row r="19" spans="1:16" ht="15.75" thickBot="1" x14ac:dyDescent="0.3">
      <c r="A19" s="44" t="s">
        <v>28</v>
      </c>
      <c r="B19" s="40">
        <f>IF(ISNUMBER('KN 2019'!DJ12),'KN 2019'!DJ12,"")</f>
        <v>24370</v>
      </c>
      <c r="C19" s="40">
        <f>IF(ISNUMBER('KN 2019'!DK12),'KN 2019'!DK12,"")</f>
        <v>23784</v>
      </c>
      <c r="D19" s="40">
        <f>IF(ISNUMBER('KN 2019'!DL12),'KN 2019'!DL12,"")</f>
        <v>21160</v>
      </c>
      <c r="E19" s="40">
        <f>IF(ISNUMBER('KN 2019'!DM12),'KN 2019'!DM12,"")</f>
        <v>21960</v>
      </c>
      <c r="F19" s="40">
        <f>IF(ISNUMBER('KN 2019'!DN12),'KN 2019'!DN12,"")</f>
        <v>20200</v>
      </c>
      <c r="G19" s="40">
        <f>IF(ISNUMBER('KN 2019'!DO12),'KN 2019'!DO12,"")</f>
        <v>19504</v>
      </c>
      <c r="H19" s="40">
        <f>IF(ISNUMBER('KN 2019'!DP12),'KN 2019'!DP12,"")</f>
        <v>22470</v>
      </c>
      <c r="I19" s="40">
        <f>IF(ISNUMBER('KN 2019'!DQ12),'KN 2019'!DQ12,"")</f>
        <v>21206</v>
      </c>
      <c r="J19" s="40">
        <f>IF(ISNUMBER('KN 2019'!DR12),'KN 2019'!DR12,"")</f>
        <v>23490</v>
      </c>
      <c r="K19" s="40">
        <f>IF(ISNUMBER('KN 2019'!DS12),'KN 2019'!DS12,"")</f>
        <v>20739</v>
      </c>
      <c r="L19" s="40">
        <f>IF(ISNUMBER('KN 2019'!DT12),'KN 2019'!DT12,"")</f>
        <v>23225</v>
      </c>
      <c r="M19" s="40">
        <f>IF(ISNUMBER('KN 2019'!DU12),'KN 2019'!DU12,"")</f>
        <v>21397</v>
      </c>
      <c r="N19" s="40">
        <f>IF(ISNUMBER('KN 2019'!DV12),'KN 2019'!DV12,"")</f>
        <v>21900</v>
      </c>
      <c r="O19" s="40">
        <f>IF(ISNUMBER('KN 2019'!DW12),'KN 2019'!DW12,"")</f>
        <v>21880</v>
      </c>
      <c r="P19" s="50">
        <f>IF(ISNUMBER('KN 2019'!DX12),'KN 2019'!DX12,"")</f>
        <v>21948.928571428572</v>
      </c>
    </row>
    <row r="20" spans="1:16" ht="19.5" thickBot="1" x14ac:dyDescent="0.3">
      <c r="A20" s="98" t="str">
        <f>'KN 2019'!A13</f>
        <v>36-52-H/01 Instalatér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x14ac:dyDescent="0.25">
      <c r="A21" s="51" t="s">
        <v>51</v>
      </c>
      <c r="B21" s="52">
        <f>IF(ISNUMBER('KN 2019'!B13),'KN 2019'!B13,"")</f>
        <v>27251.985461154018</v>
      </c>
      <c r="C21" s="52">
        <f>IF(ISNUMBER('KN 2019'!C13),'KN 2019'!C13,"")</f>
        <v>27852.652763423648</v>
      </c>
      <c r="D21" s="52">
        <f>IF(ISNUMBER('KN 2019'!D13),'KN 2019'!D13,"")</f>
        <v>24214.895767284386</v>
      </c>
      <c r="E21" s="52">
        <f>IF(ISNUMBER('KN 2019'!E13),'KN 2019'!E13,"")</f>
        <v>26309.111453518235</v>
      </c>
      <c r="F21" s="52">
        <f>IF(ISNUMBER('KN 2019'!F13),'KN 2019'!F13,"")</f>
        <v>31833.333333333332</v>
      </c>
      <c r="G21" s="52">
        <f>IF(ISNUMBER('KN 2019'!G13),'KN 2019'!G13,"")</f>
        <v>21363.957682438213</v>
      </c>
      <c r="H21" s="52">
        <f>IF(ISNUMBER('KN 2019'!H13),'KN 2019'!H13,"")</f>
        <v>26291.319540293971</v>
      </c>
      <c r="I21" s="52">
        <f>IF(ISNUMBER('KN 2019'!I13),'KN 2019'!I13,"")</f>
        <v>25597.436648062965</v>
      </c>
      <c r="J21" s="52">
        <f>IF(ISNUMBER('KN 2019'!J13),'KN 2019'!J13,"")</f>
        <v>26190.404562227439</v>
      </c>
      <c r="K21" s="52">
        <f>IF(ISNUMBER('KN 2019'!K13),'KN 2019'!K13,"")</f>
        <v>24294.456931497145</v>
      </c>
      <c r="L21" s="52">
        <f>IF(ISNUMBER('KN 2019'!L13),'KN 2019'!L13,"")</f>
        <v>25915.81938571401</v>
      </c>
      <c r="M21" s="52">
        <f>IF(ISNUMBER('KN 2019'!M13),'KN 2019'!M13,"")</f>
        <v>26150.173465964694</v>
      </c>
      <c r="N21" s="52">
        <f>IF(ISNUMBER('KN 2019'!N13),'KN 2019'!N13,"")</f>
        <v>23801.265306122448</v>
      </c>
      <c r="O21" s="52">
        <f>IF(ISNUMBER('KN 2019'!O13),'KN 2019'!O13,"")</f>
        <v>27034.934493566834</v>
      </c>
      <c r="P21" s="46">
        <f>IF(ISNUMBER('KN 2019'!P13),'KN 2019'!P13,"")</f>
        <v>26007.267628185808</v>
      </c>
    </row>
    <row r="22" spans="1:16" x14ac:dyDescent="0.25">
      <c r="A22" s="42" t="s">
        <v>52</v>
      </c>
      <c r="B22" s="38">
        <f>IF(ISNUMBER('KN 2019'!R13),'KN 2019'!R13,"")</f>
        <v>1890</v>
      </c>
      <c r="C22" s="38">
        <f>IF(ISNUMBER('KN 2019'!S13),'KN 2019'!S13,"")</f>
        <v>2548</v>
      </c>
      <c r="D22" s="38">
        <f>IF(ISNUMBER('KN 2019'!T13),'KN 2019'!T13,"")</f>
        <v>750</v>
      </c>
      <c r="E22" s="38">
        <f>IF(ISNUMBER('KN 2019'!U13),'KN 2019'!U13,"")</f>
        <v>548</v>
      </c>
      <c r="F22" s="38">
        <f>IF(ISNUMBER('KN 2019'!V13),'KN 2019'!V13,"")</f>
        <v>770</v>
      </c>
      <c r="G22" s="38">
        <f>IF(ISNUMBER('KN 2019'!W13),'KN 2019'!W13,"")</f>
        <v>370</v>
      </c>
      <c r="H22" s="38">
        <f>IF(ISNUMBER('KN 2019'!X13),'KN 2019'!X13,"")</f>
        <v>730</v>
      </c>
      <c r="I22" s="38">
        <f>IF(ISNUMBER('KN 2019'!Y13),'KN 2019'!Y13,"")</f>
        <v>726.8</v>
      </c>
      <c r="J22" s="38">
        <f>IF(ISNUMBER('KN 2019'!Z13),'KN 2019'!Z13,"")</f>
        <v>681</v>
      </c>
      <c r="K22" s="38">
        <f>IF(ISNUMBER('KN 2019'!AA13),'KN 2019'!AA13,"")</f>
        <v>604</v>
      </c>
      <c r="L22" s="38">
        <f>IF(ISNUMBER('KN 2019'!AB13),'KN 2019'!AB13,"")</f>
        <v>426</v>
      </c>
      <c r="M22" s="38">
        <f>IF(ISNUMBER('KN 2019'!AC13),'KN 2019'!AC13,"")</f>
        <v>743</v>
      </c>
      <c r="N22" s="38">
        <f>IF(ISNUMBER('KN 2019'!AD13),'KN 2019'!AD13,"")</f>
        <v>1550</v>
      </c>
      <c r="O22" s="38">
        <f>IF(ISNUMBER('KN 2019'!AE13),'KN 2019'!AE13,"")</f>
        <v>335</v>
      </c>
      <c r="P22" s="47">
        <f>IF(ISNUMBER('KN 2019'!AF13),'KN 2019'!AF13,"")</f>
        <v>905.12857142857138</v>
      </c>
    </row>
    <row r="23" spans="1:16" x14ac:dyDescent="0.25">
      <c r="A23" s="43" t="s">
        <v>25</v>
      </c>
      <c r="B23" s="37">
        <f>IF(ISNUMBER('KN 2019'!BN13),'KN 2019'!BN13,"")</f>
        <v>21.3</v>
      </c>
      <c r="C23" s="37">
        <f>IF(ISNUMBER('KN 2019'!BO13),'KN 2019'!BO13,"")</f>
        <v>21.71350870378776</v>
      </c>
      <c r="D23" s="37">
        <f>IF(ISNUMBER('KN 2019'!BP13),'KN 2019'!BP13,"")</f>
        <v>22.628944771440004</v>
      </c>
      <c r="E23" s="37">
        <f>IF(ISNUMBER('KN 2019'!BQ13),'KN 2019'!BQ13,"")</f>
        <v>21.24</v>
      </c>
      <c r="F23" s="37">
        <f>IF(ISNUMBER('KN 2019'!BR13),'KN 2019'!BR13,"")</f>
        <v>17.28</v>
      </c>
      <c r="G23" s="37">
        <f>IF(ISNUMBER('KN 2019'!BS13),'KN 2019'!BS13,"")</f>
        <v>22.9</v>
      </c>
      <c r="H23" s="37">
        <f>IF(ISNUMBER('KN 2019'!BT13),'KN 2019'!BT13,"")</f>
        <v>20.818081197456053</v>
      </c>
      <c r="I23" s="37">
        <f>IF(ISNUMBER('KN 2019'!BU13),'KN 2019'!BU13,"")</f>
        <v>21.32</v>
      </c>
      <c r="J23" s="37">
        <f>IF(ISNUMBER('KN 2019'!BV13),'KN 2019'!BV13,"")</f>
        <v>21.68</v>
      </c>
      <c r="K23" s="37">
        <f>IF(ISNUMBER('KN 2019'!BW13),'KN 2019'!BW13,"")</f>
        <v>23.222999999999999</v>
      </c>
      <c r="L23" s="37">
        <f>IF(ISNUMBER('KN 2019'!BX13),'KN 2019'!BX13,"")</f>
        <v>22.454079069767442</v>
      </c>
      <c r="M23" s="37">
        <f>IF(ISNUMBER('KN 2019'!BY13),'KN 2019'!BY13,"")</f>
        <v>22.16</v>
      </c>
      <c r="N23" s="37">
        <f>IF(ISNUMBER('KN 2019'!BZ13),'KN 2019'!BZ13,"")</f>
        <v>24</v>
      </c>
      <c r="O23" s="37">
        <f>IF(ISNUMBER('KN 2019'!CA13),'KN 2019'!CA13,"")</f>
        <v>20.29</v>
      </c>
      <c r="P23" s="48">
        <f>IF(ISNUMBER('KN 2019'!CB13),'KN 2019'!CB13,"")</f>
        <v>21.643400981603662</v>
      </c>
    </row>
    <row r="24" spans="1:16" x14ac:dyDescent="0.25">
      <c r="A24" s="42" t="s">
        <v>26</v>
      </c>
      <c r="B24" s="3">
        <f>IF(ISNUMBER('KN 2019'!CD13),'KN 2019'!CD13,"")</f>
        <v>40000</v>
      </c>
      <c r="C24" s="3">
        <f>IF(ISNUMBER('KN 2019'!CE13),'KN 2019'!CE13,"")</f>
        <v>41791</v>
      </c>
      <c r="D24" s="3">
        <f>IF(ISNUMBER('KN 2019'!CF13),'KN 2019'!CF13,"")</f>
        <v>39085</v>
      </c>
      <c r="E24" s="3">
        <f>IF(ISNUMBER('KN 2019'!CG13),'KN 2019'!CG13,"")</f>
        <v>39500</v>
      </c>
      <c r="F24" s="3">
        <f>IF(ISNUMBER('KN 2019'!CH13),'KN 2019'!CH13,"")</f>
        <v>37200</v>
      </c>
      <c r="G24" s="3">
        <f>IF(ISNUMBER('KN 2019'!CI13),'KN 2019'!CI13,"")</f>
        <v>36165</v>
      </c>
      <c r="H24" s="3">
        <f>IF(ISNUMBER('KN 2019'!CJ13),'KN 2019'!CJ13,"")</f>
        <v>38300</v>
      </c>
      <c r="I24" s="3">
        <f>IF(ISNUMBER('KN 2019'!CK13),'KN 2019'!CK13,"")</f>
        <v>38338</v>
      </c>
      <c r="J24" s="3">
        <f>IF(ISNUMBER('KN 2019'!CL13),'KN 2019'!CL13,"")</f>
        <v>38058</v>
      </c>
      <c r="K24" s="3">
        <f>IF(ISNUMBER('KN 2019'!CM13),'KN 2019'!CM13,"")</f>
        <v>39084</v>
      </c>
      <c r="L24" s="3">
        <f>IF(ISNUMBER('KN 2019'!CN13),'KN 2019'!CN13,"")</f>
        <v>40060</v>
      </c>
      <c r="M24" s="3">
        <f>IF(ISNUMBER('KN 2019'!CO13),'KN 2019'!CO13,"")</f>
        <v>40681</v>
      </c>
      <c r="N24" s="3">
        <f>IF(ISNUMBER('KN 2019'!CP13),'KN 2019'!CP13,"")</f>
        <v>36876</v>
      </c>
      <c r="O24" s="3">
        <f>IF(ISNUMBER('KN 2019'!CQ13),'KN 2019'!CQ13,"")</f>
        <v>39450</v>
      </c>
      <c r="P24" s="49">
        <f>IF(ISNUMBER('KN 2019'!CR13),'KN 2019'!CR13,"")</f>
        <v>38899.142857142855</v>
      </c>
    </row>
    <row r="25" spans="1:16" x14ac:dyDescent="0.25">
      <c r="A25" s="43" t="s">
        <v>27</v>
      </c>
      <c r="B25" s="37">
        <f>IF(ISNUMBER('KN 2019'!CT13),'KN 2019'!CT13,"")</f>
        <v>62</v>
      </c>
      <c r="C25" s="37">
        <f>IF(ISNUMBER('KN 2019'!CU13),'KN 2019'!CU13,"")</f>
        <v>60</v>
      </c>
      <c r="D25" s="37">
        <f>IF(ISNUMBER('KN 2019'!CV13),'KN 2019'!CV13,"")</f>
        <v>72.790990595495231</v>
      </c>
      <c r="E25" s="37">
        <f>IF(ISNUMBER('KN 2019'!CW13),'KN 2019'!CW13,"")</f>
        <v>66</v>
      </c>
      <c r="F25" s="37">
        <f>IF(ISNUMBER('KN 2019'!CX13),'KN 2019'!CX13,"")</f>
        <v>40.4</v>
      </c>
      <c r="G25" s="37">
        <f>IF(ISNUMBER('KN 2019'!CY13),'KN 2019'!CY13,"")</f>
        <v>97</v>
      </c>
      <c r="H25" s="37">
        <f>IF(ISNUMBER('KN 2019'!CZ13),'KN 2019'!CZ13,"")</f>
        <v>63.981291527999986</v>
      </c>
      <c r="I25" s="37">
        <f>IF(ISNUMBER('KN 2019'!DA13),'KN 2019'!DA13,"")</f>
        <v>63.32</v>
      </c>
      <c r="J25" s="37">
        <f>IF(ISNUMBER('KN 2019'!DB13),'KN 2019'!DB13,"")</f>
        <v>55</v>
      </c>
      <c r="K25" s="37">
        <f>IF(ISNUMBER('KN 2019'!DC13),'KN 2019'!DC13,"")</f>
        <v>60.72</v>
      </c>
      <c r="L25" s="37">
        <f>IF(ISNUMBER('KN 2019'!DD13),'KN 2019'!DD13,"")</f>
        <v>61.84</v>
      </c>
      <c r="M25" s="37">
        <f>IF(ISNUMBER('KN 2019'!DE13),'KN 2019'!DE13,"")</f>
        <v>62.309999999999995</v>
      </c>
      <c r="N25" s="37">
        <f>IF(ISNUMBER('KN 2019'!DF13),'KN 2019'!DF13,"")</f>
        <v>49</v>
      </c>
      <c r="O25" s="37">
        <f>IF(ISNUMBER('KN 2019'!DG13),'KN 2019'!DG13,"")</f>
        <v>70.900000000000006</v>
      </c>
      <c r="P25" s="48">
        <f>IF(ISNUMBER('KN 2019'!DH13),'KN 2019'!DH13,"")</f>
        <v>63.233020151678225</v>
      </c>
    </row>
    <row r="26" spans="1:16" ht="15.75" thickBot="1" x14ac:dyDescent="0.3">
      <c r="A26" s="44" t="s">
        <v>28</v>
      </c>
      <c r="B26" s="40">
        <f>IF(ISNUMBER('KN 2019'!DJ13),'KN 2019'!DJ13,"")</f>
        <v>24370</v>
      </c>
      <c r="C26" s="40">
        <f>IF(ISNUMBER('KN 2019'!DK13),'KN 2019'!DK13,"")</f>
        <v>23784</v>
      </c>
      <c r="D26" s="40">
        <f>IF(ISNUMBER('KN 2019'!DL13),'KN 2019'!DL13,"")</f>
        <v>21160</v>
      </c>
      <c r="E26" s="40">
        <f>IF(ISNUMBER('KN 2019'!DM13),'KN 2019'!DM13,"")</f>
        <v>21960</v>
      </c>
      <c r="F26" s="40">
        <f>IF(ISNUMBER('KN 2019'!DN13),'KN 2019'!DN13,"")</f>
        <v>20200</v>
      </c>
      <c r="G26" s="40">
        <f>IF(ISNUMBER('KN 2019'!DO13),'KN 2019'!DO13,"")</f>
        <v>19504</v>
      </c>
      <c r="H26" s="40">
        <f>IF(ISNUMBER('KN 2019'!DP13),'KN 2019'!DP13,"")</f>
        <v>22470</v>
      </c>
      <c r="I26" s="40">
        <f>IF(ISNUMBER('KN 2019'!DQ13),'KN 2019'!DQ13,"")</f>
        <v>21206</v>
      </c>
      <c r="J26" s="40">
        <f>IF(ISNUMBER('KN 2019'!DR13),'KN 2019'!DR13,"")</f>
        <v>23490</v>
      </c>
      <c r="K26" s="40">
        <f>IF(ISNUMBER('KN 2019'!DS13),'KN 2019'!DS13,"")</f>
        <v>20739</v>
      </c>
      <c r="L26" s="40">
        <f>IF(ISNUMBER('KN 2019'!DT13),'KN 2019'!DT13,"")</f>
        <v>23225</v>
      </c>
      <c r="M26" s="40">
        <f>IF(ISNUMBER('KN 2019'!DU13),'KN 2019'!DU13,"")</f>
        <v>21397</v>
      </c>
      <c r="N26" s="40">
        <f>IF(ISNUMBER('KN 2019'!DV13),'KN 2019'!DV13,"")</f>
        <v>21900</v>
      </c>
      <c r="O26" s="40">
        <f>IF(ISNUMBER('KN 2019'!DW13),'KN 2019'!DW13,"")</f>
        <v>21880</v>
      </c>
      <c r="P26" s="50">
        <f>IF(ISNUMBER('KN 2019'!DX13),'KN 2019'!DX13,"")</f>
        <v>21948.928571428572</v>
      </c>
    </row>
    <row r="27" spans="1:16" ht="19.5" thickBot="1" x14ac:dyDescent="0.3">
      <c r="A27" s="98" t="str">
        <f>'KN 2019'!A14</f>
        <v>23-56-H/01 Obráběč kovů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x14ac:dyDescent="0.25">
      <c r="A28" s="51" t="s">
        <v>51</v>
      </c>
      <c r="B28" s="52">
        <f>IF(ISNUMBER('KN 2019'!B14),'KN 2019'!B14,"")</f>
        <v>28131.408339889851</v>
      </c>
      <c r="C28" s="52">
        <f>IF(ISNUMBER('KN 2019'!C14),'KN 2019'!C14,"")</f>
        <v>27678.148639024392</v>
      </c>
      <c r="D28" s="52">
        <f>IF(ISNUMBER('KN 2019'!D14),'KN 2019'!D14,"")</f>
        <v>24121.378388620236</v>
      </c>
      <c r="E28" s="52">
        <f>IF(ISNUMBER('KN 2019'!E14),'KN 2019'!E14,"")</f>
        <v>25440.69107363225</v>
      </c>
      <c r="F28" s="52">
        <f>IF(ISNUMBER('KN 2019'!F14),'KN 2019'!F14,"")</f>
        <v>23201.13701022472</v>
      </c>
      <c r="G28" s="52">
        <f>IF(ISNUMBER('KN 2019'!G14),'KN 2019'!G14,"")</f>
        <v>25086.847170604015</v>
      </c>
      <c r="H28" s="52">
        <f>IF(ISNUMBER('KN 2019'!H14),'KN 2019'!H14,"")</f>
        <v>23242.450324482601</v>
      </c>
      <c r="I28" s="52">
        <f>IF(ISNUMBER('KN 2019'!I14),'KN 2019'!I14,"")</f>
        <v>25597.436648062965</v>
      </c>
      <c r="J28" s="52">
        <f>IF(ISNUMBER('KN 2019'!J14),'KN 2019'!J14,"")</f>
        <v>26190.404562227439</v>
      </c>
      <c r="K28" s="52">
        <f>IF(ISNUMBER('KN 2019'!K14),'KN 2019'!K14,"")</f>
        <v>26281.277528757215</v>
      </c>
      <c r="L28" s="52">
        <f>IF(ISNUMBER('KN 2019'!L14),'KN 2019'!L14,"")</f>
        <v>26108.067718422939</v>
      </c>
      <c r="M28" s="52">
        <f>IF(ISNUMBER('KN 2019'!M14),'KN 2019'!M14,"")</f>
        <v>24444.314780212448</v>
      </c>
      <c r="N28" s="52">
        <f>IF(ISNUMBER('KN 2019'!N14),'KN 2019'!N14,"")</f>
        <v>21752.59863945578</v>
      </c>
      <c r="O28" s="52">
        <f>IF(ISNUMBER('KN 2019'!O14),'KN 2019'!O14,"")</f>
        <v>23796.622613451596</v>
      </c>
      <c r="P28" s="46">
        <f>IF(ISNUMBER('KN 2019'!P14),'KN 2019'!P14,"")</f>
        <v>25076.627388362034</v>
      </c>
    </row>
    <row r="29" spans="1:16" x14ac:dyDescent="0.25">
      <c r="A29" s="42" t="s">
        <v>52</v>
      </c>
      <c r="B29" s="38">
        <f>IF(ISNUMBER('KN 2019'!R14),'KN 2019'!R14,"")</f>
        <v>820</v>
      </c>
      <c r="C29" s="38">
        <f>IF(ISNUMBER('KN 2019'!S14),'KN 2019'!S14,"")</f>
        <v>632</v>
      </c>
      <c r="D29" s="38">
        <f>IF(ISNUMBER('KN 2019'!T14),'KN 2019'!T14,"")</f>
        <v>750</v>
      </c>
      <c r="E29" s="38">
        <f>IF(ISNUMBER('KN 2019'!U14),'KN 2019'!U14,"")</f>
        <v>548</v>
      </c>
      <c r="F29" s="38">
        <f>IF(ISNUMBER('KN 2019'!V14),'KN 2019'!V14,"")</f>
        <v>770</v>
      </c>
      <c r="G29" s="38">
        <f>IF(ISNUMBER('KN 2019'!W14),'KN 2019'!W14,"")</f>
        <v>385</v>
      </c>
      <c r="H29" s="38">
        <f>IF(ISNUMBER('KN 2019'!X14),'KN 2019'!X14,"")</f>
        <v>730</v>
      </c>
      <c r="I29" s="38">
        <f>IF(ISNUMBER('KN 2019'!Y14),'KN 2019'!Y14,"")</f>
        <v>726.8</v>
      </c>
      <c r="J29" s="38">
        <f>IF(ISNUMBER('KN 2019'!Z14),'KN 2019'!Z14,"")</f>
        <v>681</v>
      </c>
      <c r="K29" s="38">
        <f>IF(ISNUMBER('KN 2019'!AA14),'KN 2019'!AA14,"")</f>
        <v>614</v>
      </c>
      <c r="L29" s="38">
        <f>IF(ISNUMBER('KN 2019'!AB14),'KN 2019'!AB14,"")</f>
        <v>426</v>
      </c>
      <c r="M29" s="38">
        <f>IF(ISNUMBER('KN 2019'!AC14),'KN 2019'!AC14,"")</f>
        <v>743</v>
      </c>
      <c r="N29" s="38">
        <f>IF(ISNUMBER('KN 2019'!AD14),'KN 2019'!AD14,"")</f>
        <v>570</v>
      </c>
      <c r="O29" s="38">
        <f>IF(ISNUMBER('KN 2019'!AE14),'KN 2019'!AE14,"")</f>
        <v>335</v>
      </c>
      <c r="P29" s="47">
        <f>IF(ISNUMBER('KN 2019'!AF14),'KN 2019'!AF14,"")</f>
        <v>623.62857142857138</v>
      </c>
    </row>
    <row r="30" spans="1:16" x14ac:dyDescent="0.25">
      <c r="A30" s="43" t="s">
        <v>25</v>
      </c>
      <c r="B30" s="37">
        <f>IF(ISNUMBER('KN 2019'!BN14),'KN 2019'!BN14,"")</f>
        <v>20.5</v>
      </c>
      <c r="C30" s="37">
        <f>IF(ISNUMBER('KN 2019'!BO14),'KN 2019'!BO14,"")</f>
        <v>21.878817337396651</v>
      </c>
      <c r="D30" s="37">
        <f>IF(ISNUMBER('KN 2019'!BP14),'KN 2019'!BP14,"")</f>
        <v>22.831985998640004</v>
      </c>
      <c r="E30" s="37">
        <f>IF(ISNUMBER('KN 2019'!BQ14),'KN 2019'!BQ14,"")</f>
        <v>22.1</v>
      </c>
      <c r="F30" s="37">
        <f>IF(ISNUMBER('KN 2019'!BR14),'KN 2019'!BR14,"")</f>
        <v>24.31</v>
      </c>
      <c r="G30" s="37">
        <f>IF(ISNUMBER('KN 2019'!BS14),'KN 2019'!BS14,"")</f>
        <v>19.14</v>
      </c>
      <c r="H30" s="37">
        <f>IF(ISNUMBER('KN 2019'!BT14),'KN 2019'!BT14,"")</f>
        <v>24.15375995484154</v>
      </c>
      <c r="I30" s="37">
        <f>IF(ISNUMBER('KN 2019'!BU14),'KN 2019'!BU14,"")</f>
        <v>21.32</v>
      </c>
      <c r="J30" s="37">
        <f>IF(ISNUMBER('KN 2019'!BV14),'KN 2019'!BV14,"")</f>
        <v>21.68</v>
      </c>
      <c r="K30" s="37">
        <f>IF(ISNUMBER('KN 2019'!BW14),'KN 2019'!BW14,"")</f>
        <v>21.143000000000001</v>
      </c>
      <c r="L30" s="37">
        <f>IF(ISNUMBER('KN 2019'!BX14),'KN 2019'!BX14,"")</f>
        <v>22.25424090909091</v>
      </c>
      <c r="M30" s="37">
        <f>IF(ISNUMBER('KN 2019'!BY14),'KN 2019'!BY14,"")</f>
        <v>24.02</v>
      </c>
      <c r="N30" s="37">
        <f>IF(ISNUMBER('KN 2019'!BZ14),'KN 2019'!BZ14,"")</f>
        <v>27</v>
      </c>
      <c r="O30" s="37">
        <f>IF(ISNUMBER('KN 2019'!CA14),'KN 2019'!CA14,"")</f>
        <v>23.56</v>
      </c>
      <c r="P30" s="48">
        <f>IF(ISNUMBER('KN 2019'!CB14),'KN 2019'!CB14,"")</f>
        <v>22.563700299997794</v>
      </c>
    </row>
    <row r="31" spans="1:16" x14ac:dyDescent="0.25">
      <c r="A31" s="42" t="s">
        <v>26</v>
      </c>
      <c r="B31" s="3">
        <f>IF(ISNUMBER('KN 2019'!CD14),'KN 2019'!CD14,"")</f>
        <v>40000</v>
      </c>
      <c r="C31" s="3">
        <f>IF(ISNUMBER('KN 2019'!CE14),'KN 2019'!CE14,"")</f>
        <v>41791</v>
      </c>
      <c r="D31" s="3">
        <f>IF(ISNUMBER('KN 2019'!CF14),'KN 2019'!CF14,"")</f>
        <v>39085</v>
      </c>
      <c r="E31" s="3">
        <f>IF(ISNUMBER('KN 2019'!CG14),'KN 2019'!CG14,"")</f>
        <v>39500</v>
      </c>
      <c r="F31" s="3">
        <f>IF(ISNUMBER('KN 2019'!CH14),'KN 2019'!CH14,"")</f>
        <v>37200</v>
      </c>
      <c r="G31" s="3">
        <f>IF(ISNUMBER('KN 2019'!CI14),'KN 2019'!CI14,"")</f>
        <v>36165</v>
      </c>
      <c r="H31" s="3">
        <f>IF(ISNUMBER('KN 2019'!CJ14),'KN 2019'!CJ14,"")</f>
        <v>38300</v>
      </c>
      <c r="I31" s="3">
        <f>IF(ISNUMBER('KN 2019'!CK14),'KN 2019'!CK14,"")</f>
        <v>38338</v>
      </c>
      <c r="J31" s="3">
        <f>IF(ISNUMBER('KN 2019'!CL14),'KN 2019'!CL14,"")</f>
        <v>38058</v>
      </c>
      <c r="K31" s="3">
        <f>IF(ISNUMBER('KN 2019'!CM14),'KN 2019'!CM14,"")</f>
        <v>39084</v>
      </c>
      <c r="L31" s="3">
        <f>IF(ISNUMBER('KN 2019'!CN14),'KN 2019'!CN14,"")</f>
        <v>40060</v>
      </c>
      <c r="M31" s="3">
        <f>IF(ISNUMBER('KN 2019'!CO14),'KN 2019'!CO14,"")</f>
        <v>40681</v>
      </c>
      <c r="N31" s="3">
        <f>IF(ISNUMBER('KN 2019'!CP14),'KN 2019'!CP14,"")</f>
        <v>36876</v>
      </c>
      <c r="O31" s="3">
        <f>IF(ISNUMBER('KN 2019'!CQ14),'KN 2019'!CQ14,"")</f>
        <v>39450</v>
      </c>
      <c r="P31" s="49">
        <f>IF(ISNUMBER('KN 2019'!CR14),'KN 2019'!CR14,"")</f>
        <v>38899.142857142855</v>
      </c>
    </row>
    <row r="32" spans="1:16" x14ac:dyDescent="0.25">
      <c r="A32" s="43" t="s">
        <v>27</v>
      </c>
      <c r="B32" s="37">
        <f>IF(ISNUMBER('KN 2019'!CT14),'KN 2019'!CT14,"")</f>
        <v>62</v>
      </c>
      <c r="C32" s="37">
        <f>IF(ISNUMBER('KN 2019'!CU14),'KN 2019'!CU14,"")</f>
        <v>60</v>
      </c>
      <c r="D32" s="37">
        <f>IF(ISNUMBER('KN 2019'!CV14),'KN 2019'!CV14,"")</f>
        <v>70.944330634111225</v>
      </c>
      <c r="E32" s="37">
        <f>IF(ISNUMBER('KN 2019'!CW14),'KN 2019'!CW14,"")</f>
        <v>66</v>
      </c>
      <c r="F32" s="37">
        <f>IF(ISNUMBER('KN 2019'!CX14),'KN 2019'!CX14,"")</f>
        <v>50.1</v>
      </c>
      <c r="G32" s="37">
        <f>IF(ISNUMBER('KN 2019'!CY14),'KN 2019'!CY14,"")</f>
        <v>97</v>
      </c>
      <c r="H32" s="37">
        <f>IF(ISNUMBER('KN 2019'!CZ14),'KN 2019'!CZ14,"")</f>
        <v>63.981291527999986</v>
      </c>
      <c r="I32" s="37">
        <f>IF(ISNUMBER('KN 2019'!DA14),'KN 2019'!DA14,"")</f>
        <v>63.32</v>
      </c>
      <c r="J32" s="37">
        <f>IF(ISNUMBER('KN 2019'!DB14),'KN 2019'!DB14,"")</f>
        <v>55</v>
      </c>
      <c r="K32" s="37">
        <f>IF(ISNUMBER('KN 2019'!DC14),'KN 2019'!DC14,"")</f>
        <v>60.72</v>
      </c>
      <c r="L32" s="37">
        <f>IF(ISNUMBER('KN 2019'!DD14),'KN 2019'!DD14,"")</f>
        <v>61.84</v>
      </c>
      <c r="M32" s="37">
        <f>IF(ISNUMBER('KN 2019'!DE14),'KN 2019'!DE14,"")</f>
        <v>62.309999999999995</v>
      </c>
      <c r="N32" s="37">
        <f>IF(ISNUMBER('KN 2019'!DF14),'KN 2019'!DF14,"")</f>
        <v>49</v>
      </c>
      <c r="O32" s="37">
        <f>IF(ISNUMBER('KN 2019'!DG14),'KN 2019'!DG14,"")</f>
        <v>70.900000000000006</v>
      </c>
      <c r="P32" s="48">
        <f>IF(ISNUMBER('KN 2019'!DH14),'KN 2019'!DH14,"")</f>
        <v>63.793973011579375</v>
      </c>
    </row>
    <row r="33" spans="1:16" ht="15.75" thickBot="1" x14ac:dyDescent="0.3">
      <c r="A33" s="44" t="s">
        <v>28</v>
      </c>
      <c r="B33" s="40">
        <f>IF(ISNUMBER('KN 2019'!DJ14),'KN 2019'!DJ14,"")</f>
        <v>24370</v>
      </c>
      <c r="C33" s="40">
        <f>IF(ISNUMBER('KN 2019'!DK14),'KN 2019'!DK14,"")</f>
        <v>23784</v>
      </c>
      <c r="D33" s="40">
        <f>IF(ISNUMBER('KN 2019'!DL14),'KN 2019'!DL14,"")</f>
        <v>21160</v>
      </c>
      <c r="E33" s="40">
        <f>IF(ISNUMBER('KN 2019'!DM14),'KN 2019'!DM14,"")</f>
        <v>21960</v>
      </c>
      <c r="F33" s="40">
        <f>IF(ISNUMBER('KN 2019'!DN14),'KN 2019'!DN14,"")</f>
        <v>20200</v>
      </c>
      <c r="G33" s="40">
        <f>IF(ISNUMBER('KN 2019'!DO14),'KN 2019'!DO14,"")</f>
        <v>19504</v>
      </c>
      <c r="H33" s="40">
        <f>IF(ISNUMBER('KN 2019'!DP14),'KN 2019'!DP14,"")</f>
        <v>22470</v>
      </c>
      <c r="I33" s="40">
        <f>IF(ISNUMBER('KN 2019'!DQ14),'KN 2019'!DQ14,"")</f>
        <v>21206</v>
      </c>
      <c r="J33" s="40">
        <f>IF(ISNUMBER('KN 2019'!DR14),'KN 2019'!DR14,"")</f>
        <v>23490</v>
      </c>
      <c r="K33" s="40">
        <f>IF(ISNUMBER('KN 2019'!DS14),'KN 2019'!DS14,"")</f>
        <v>20739</v>
      </c>
      <c r="L33" s="40">
        <f>IF(ISNUMBER('KN 2019'!DT14),'KN 2019'!DT14,"")</f>
        <v>23225</v>
      </c>
      <c r="M33" s="40">
        <f>IF(ISNUMBER('KN 2019'!DU14),'KN 2019'!DU14,"")</f>
        <v>21397</v>
      </c>
      <c r="N33" s="40">
        <f>IF(ISNUMBER('KN 2019'!DV14),'KN 2019'!DV14,"")</f>
        <v>21900</v>
      </c>
      <c r="O33" s="40">
        <f>IF(ISNUMBER('KN 2019'!DW14),'KN 2019'!DW14,"")</f>
        <v>21880</v>
      </c>
      <c r="P33" s="50">
        <f>IF(ISNUMBER('KN 2019'!DX14),'KN 2019'!DX14,"")</f>
        <v>21948.928571428572</v>
      </c>
    </row>
    <row r="34" spans="1:16" ht="19.5" thickBot="1" x14ac:dyDescent="0.3">
      <c r="A34" s="98" t="str">
        <f>'KN 2019'!A15</f>
        <v>26-51-H/01 Elektrikář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x14ac:dyDescent="0.25">
      <c r="A35" s="51" t="s">
        <v>51</v>
      </c>
      <c r="B35" s="52">
        <f>IF(ISNUMBER('KN 2019'!B15),'KN 2019'!B15,"")</f>
        <v>28131.408339889851</v>
      </c>
      <c r="C35" s="52">
        <f>IF(ISNUMBER('KN 2019'!C15),'KN 2019'!C15,"")</f>
        <v>29760.972444825205</v>
      </c>
      <c r="D35" s="52">
        <f>IF(ISNUMBER('KN 2019'!D15),'KN 2019'!D15,"")</f>
        <v>27227.773534293487</v>
      </c>
      <c r="E35" s="52">
        <f>IF(ISNUMBER('KN 2019'!E15),'KN 2019'!E15,"")</f>
        <v>29019.126427954303</v>
      </c>
      <c r="F35" s="52">
        <f>IF(ISNUMBER('KN 2019'!F15),'KN 2019'!F15,"")</f>
        <v>29366.278795563157</v>
      </c>
      <c r="G35" s="52">
        <f>IF(ISNUMBER('KN 2019'!G15),'KN 2019'!G15,"")</f>
        <v>28988.493658499636</v>
      </c>
      <c r="H35" s="52">
        <f>IF(ISNUMBER('KN 2019'!H15),'KN 2019'!H15,"")</f>
        <v>27281.97077813181</v>
      </c>
      <c r="I35" s="52">
        <f>IF(ISNUMBER('KN 2019'!I15),'KN 2019'!I15,"")</f>
        <v>29734.643909029241</v>
      </c>
      <c r="J35" s="52">
        <f>IF(ISNUMBER('KN 2019'!J15),'KN 2019'!J15,"")</f>
        <v>29824.712326073062</v>
      </c>
      <c r="K35" s="52">
        <f>IF(ISNUMBER('KN 2019'!K15),'KN 2019'!K15,"")</f>
        <v>27603.076859385284</v>
      </c>
      <c r="L35" s="52">
        <f>IF(ISNUMBER('KN 2019'!L15),'KN 2019'!L15,"")</f>
        <v>27424.645271622558</v>
      </c>
      <c r="M35" s="52">
        <f>IF(ISNUMBER('KN 2019'!M15),'KN 2019'!M15,"")</f>
        <v>29493.516156058289</v>
      </c>
      <c r="N35" s="52">
        <f>IF(ISNUMBER('KN 2019'!N15),'KN 2019'!N15,"")</f>
        <v>23424.979591836734</v>
      </c>
      <c r="O35" s="52">
        <f>IF(ISNUMBER('KN 2019'!O15),'KN 2019'!O15,"")</f>
        <v>28219.038930551123</v>
      </c>
      <c r="P35" s="46">
        <f>IF(ISNUMBER('KN 2019'!P15),'KN 2019'!P15,"")</f>
        <v>28250.045501693843</v>
      </c>
    </row>
    <row r="36" spans="1:16" x14ac:dyDescent="0.25">
      <c r="A36" s="42" t="s">
        <v>52</v>
      </c>
      <c r="B36" s="38">
        <f>IF(ISNUMBER('KN 2019'!R15),'KN 2019'!R15,"")</f>
        <v>820</v>
      </c>
      <c r="C36" s="38">
        <f>IF(ISNUMBER('KN 2019'!S15),'KN 2019'!S15,"")</f>
        <v>632</v>
      </c>
      <c r="D36" s="38">
        <f>IF(ISNUMBER('KN 2019'!T15),'KN 2019'!T15,"")</f>
        <v>750</v>
      </c>
      <c r="E36" s="38">
        <f>IF(ISNUMBER('KN 2019'!U15),'KN 2019'!U15,"")</f>
        <v>548</v>
      </c>
      <c r="F36" s="38">
        <f>IF(ISNUMBER('KN 2019'!V15),'KN 2019'!V15,"")</f>
        <v>770</v>
      </c>
      <c r="G36" s="38">
        <f>IF(ISNUMBER('KN 2019'!W15),'KN 2019'!W15,"")</f>
        <v>402</v>
      </c>
      <c r="H36" s="38">
        <f>IF(ISNUMBER('KN 2019'!X15),'KN 2019'!X15,"")</f>
        <v>730</v>
      </c>
      <c r="I36" s="38">
        <f>IF(ISNUMBER('KN 2019'!Y15),'KN 2019'!Y15,"")</f>
        <v>739.2</v>
      </c>
      <c r="J36" s="38">
        <f>IF(ISNUMBER('KN 2019'!Z15),'KN 2019'!Z15,"")</f>
        <v>691</v>
      </c>
      <c r="K36" s="38">
        <f>IF(ISNUMBER('KN 2019'!AA15),'KN 2019'!AA15,"")</f>
        <v>621</v>
      </c>
      <c r="L36" s="38">
        <f>IF(ISNUMBER('KN 2019'!AB15),'KN 2019'!AB15,"")</f>
        <v>426</v>
      </c>
      <c r="M36" s="38">
        <f>IF(ISNUMBER('KN 2019'!AC15),'KN 2019'!AC15,"")</f>
        <v>743</v>
      </c>
      <c r="N36" s="38">
        <f>IF(ISNUMBER('KN 2019'!AD15),'KN 2019'!AD15,"")</f>
        <v>570</v>
      </c>
      <c r="O36" s="38">
        <f>IF(ISNUMBER('KN 2019'!AE15),'KN 2019'!AE15,"")</f>
        <v>335</v>
      </c>
      <c r="P36" s="47">
        <f>IF(ISNUMBER('KN 2019'!AF15),'KN 2019'!AF15,"")</f>
        <v>626.94285714285718</v>
      </c>
    </row>
    <row r="37" spans="1:16" x14ac:dyDescent="0.25">
      <c r="A37" s="43" t="s">
        <v>25</v>
      </c>
      <c r="B37" s="37">
        <f>IF(ISNUMBER('KN 2019'!BN15),'KN 2019'!BN15,"")</f>
        <v>20.5</v>
      </c>
      <c r="C37" s="37">
        <f>IF(ISNUMBER('KN 2019'!BO15),'KN 2019'!BO15,"")</f>
        <v>20.056332642346153</v>
      </c>
      <c r="D37" s="37">
        <f>IF(ISNUMBER('KN 2019'!BP15),'KN 2019'!BP15,"")</f>
        <v>19.786367590640005</v>
      </c>
      <c r="E37" s="37">
        <f>IF(ISNUMBER('KN 2019'!BQ15),'KN 2019'!BQ15,"")</f>
        <v>18.940000000000001</v>
      </c>
      <c r="F37" s="37">
        <f>IF(ISNUMBER('KN 2019'!BR15),'KN 2019'!BR15,"")</f>
        <v>18.2</v>
      </c>
      <c r="G37" s="37">
        <f>IF(ISNUMBER('KN 2019'!BS15),'KN 2019'!BS15,"")</f>
        <v>16.329999999999998</v>
      </c>
      <c r="H37" s="37">
        <f>IF(ISNUMBER('KN 2019'!BT15),'KN 2019'!BT15,"")</f>
        <v>19.924037363852431</v>
      </c>
      <c r="I37" s="37">
        <f>IF(ISNUMBER('KN 2019'!BU15),'KN 2019'!BU15,"")</f>
        <v>17.89</v>
      </c>
      <c r="J37" s="37">
        <f>IF(ISNUMBER('KN 2019'!BV15),'KN 2019'!BV15,"")</f>
        <v>18.489999999999998</v>
      </c>
      <c r="K37" s="37">
        <f>IF(ISNUMBER('KN 2019'!BW15),'KN 2019'!BW15,"")</f>
        <v>19.954000000000001</v>
      </c>
      <c r="L37" s="37">
        <f>IF(ISNUMBER('KN 2019'!BX15),'KN 2019'!BX15,"")</f>
        <v>20.975786363636363</v>
      </c>
      <c r="M37" s="37">
        <f>IF(ISNUMBER('KN 2019'!BY15),'KN 2019'!BY15,"")</f>
        <v>19.239999999999998</v>
      </c>
      <c r="N37" s="37">
        <f>IF(ISNUMBER('KN 2019'!BZ15),'KN 2019'!BZ15,"")</f>
        <v>24.5</v>
      </c>
      <c r="O37" s="37">
        <f>IF(ISNUMBER('KN 2019'!CA15),'KN 2019'!CA15,"")</f>
        <v>19.309999999999999</v>
      </c>
      <c r="P37" s="48">
        <f>IF(ISNUMBER('KN 2019'!CB15),'KN 2019'!CB15,"")</f>
        <v>19.578323140033927</v>
      </c>
    </row>
    <row r="38" spans="1:16" x14ac:dyDescent="0.25">
      <c r="A38" s="42" t="s">
        <v>26</v>
      </c>
      <c r="B38" s="3">
        <f>IF(ISNUMBER('KN 2019'!CD15),'KN 2019'!CD15,"")</f>
        <v>40000</v>
      </c>
      <c r="C38" s="3">
        <f>IF(ISNUMBER('KN 2019'!CE15),'KN 2019'!CE15,"")</f>
        <v>41791</v>
      </c>
      <c r="D38" s="3">
        <f>IF(ISNUMBER('KN 2019'!CF15),'KN 2019'!CF15,"")</f>
        <v>39085</v>
      </c>
      <c r="E38" s="3">
        <f>IF(ISNUMBER('KN 2019'!CG15),'KN 2019'!CG15,"")</f>
        <v>39500</v>
      </c>
      <c r="F38" s="3">
        <f>IF(ISNUMBER('KN 2019'!CH15),'KN 2019'!CH15,"")</f>
        <v>37200</v>
      </c>
      <c r="G38" s="3">
        <f>IF(ISNUMBER('KN 2019'!CI15),'KN 2019'!CI15,"")</f>
        <v>36165</v>
      </c>
      <c r="H38" s="3">
        <f>IF(ISNUMBER('KN 2019'!CJ15),'KN 2019'!CJ15,"")</f>
        <v>38300</v>
      </c>
      <c r="I38" s="3">
        <f>IF(ISNUMBER('KN 2019'!CK15),'KN 2019'!CK15,"")</f>
        <v>38338</v>
      </c>
      <c r="J38" s="3">
        <f>IF(ISNUMBER('KN 2019'!CL15),'KN 2019'!CL15,"")</f>
        <v>38058</v>
      </c>
      <c r="K38" s="3">
        <f>IF(ISNUMBER('KN 2019'!CM15),'KN 2019'!CM15,"")</f>
        <v>39084</v>
      </c>
      <c r="L38" s="3">
        <f>IF(ISNUMBER('KN 2019'!CN15),'KN 2019'!CN15,"")</f>
        <v>40060</v>
      </c>
      <c r="M38" s="3">
        <f>IF(ISNUMBER('KN 2019'!CO15),'KN 2019'!CO15,"")</f>
        <v>40681</v>
      </c>
      <c r="N38" s="3">
        <f>IF(ISNUMBER('KN 2019'!CP15),'KN 2019'!CP15,"")</f>
        <v>36876</v>
      </c>
      <c r="O38" s="3">
        <f>IF(ISNUMBER('KN 2019'!CQ15),'KN 2019'!CQ15,"")</f>
        <v>39450</v>
      </c>
      <c r="P38" s="49">
        <f>IF(ISNUMBER('KN 2019'!CR15),'KN 2019'!CR15,"")</f>
        <v>38899.142857142855</v>
      </c>
    </row>
    <row r="39" spans="1:16" x14ac:dyDescent="0.25">
      <c r="A39" s="43" t="s">
        <v>27</v>
      </c>
      <c r="B39" s="37">
        <f>IF(ISNUMBER('KN 2019'!CT15),'KN 2019'!CT15,"")</f>
        <v>62</v>
      </c>
      <c r="C39" s="37">
        <f>IF(ISNUMBER('KN 2019'!CU15),'KN 2019'!CU15,"")</f>
        <v>60</v>
      </c>
      <c r="D39" s="37">
        <f>IF(ISNUMBER('KN 2019'!CV15),'KN 2019'!CV15,"")</f>
        <v>72.063189316596819</v>
      </c>
      <c r="E39" s="37">
        <f>IF(ISNUMBER('KN 2019'!CW15),'KN 2019'!CW15,"")</f>
        <v>66</v>
      </c>
      <c r="F39" s="37">
        <f>IF(ISNUMBER('KN 2019'!CX15),'KN 2019'!CX15,"")</f>
        <v>50.094999999999999</v>
      </c>
      <c r="G39" s="37">
        <f>IF(ISNUMBER('KN 2019'!CY15),'KN 2019'!CY15,"")</f>
        <v>97</v>
      </c>
      <c r="H39" s="37">
        <f>IF(ISNUMBER('KN 2019'!CZ15),'KN 2019'!CZ15,"")</f>
        <v>63.981291527999986</v>
      </c>
      <c r="I39" s="37">
        <f>IF(ISNUMBER('KN 2019'!DA15),'KN 2019'!DA15,"")</f>
        <v>63.32</v>
      </c>
      <c r="J39" s="37">
        <f>IF(ISNUMBER('KN 2019'!DB15),'KN 2019'!DB15,"")</f>
        <v>55</v>
      </c>
      <c r="K39" s="37">
        <f>IF(ISNUMBER('KN 2019'!DC15),'KN 2019'!DC15,"")</f>
        <v>60.72</v>
      </c>
      <c r="L39" s="37">
        <f>IF(ISNUMBER('KN 2019'!DD15),'KN 2019'!DD15,"")</f>
        <v>61.84</v>
      </c>
      <c r="M39" s="37">
        <f>IF(ISNUMBER('KN 2019'!DE15),'KN 2019'!DE15,"")</f>
        <v>62.309999999999995</v>
      </c>
      <c r="N39" s="37">
        <f>IF(ISNUMBER('KN 2019'!DF15),'KN 2019'!DF15,"")</f>
        <v>49</v>
      </c>
      <c r="O39" s="37">
        <f>IF(ISNUMBER('KN 2019'!DG15),'KN 2019'!DG15,"")</f>
        <v>70.900000000000006</v>
      </c>
      <c r="P39" s="48">
        <f>IF(ISNUMBER('KN 2019'!DH15),'KN 2019'!DH15,"")</f>
        <v>63.873534346042625</v>
      </c>
    </row>
    <row r="40" spans="1:16" ht="15.75" thickBot="1" x14ac:dyDescent="0.3">
      <c r="A40" s="44" t="s">
        <v>28</v>
      </c>
      <c r="B40" s="40">
        <f>IF(ISNUMBER('KN 2019'!DJ15),'KN 2019'!DJ15,"")</f>
        <v>24370</v>
      </c>
      <c r="C40" s="40">
        <f>IF(ISNUMBER('KN 2019'!DK15),'KN 2019'!DK15,"")</f>
        <v>23784</v>
      </c>
      <c r="D40" s="40">
        <f>IF(ISNUMBER('KN 2019'!DL15),'KN 2019'!DL15,"")</f>
        <v>21160</v>
      </c>
      <c r="E40" s="40">
        <f>IF(ISNUMBER('KN 2019'!DM15),'KN 2019'!DM15,"")</f>
        <v>21960</v>
      </c>
      <c r="F40" s="40">
        <f>IF(ISNUMBER('KN 2019'!DN15),'KN 2019'!DN15,"")</f>
        <v>20200</v>
      </c>
      <c r="G40" s="40">
        <f>IF(ISNUMBER('KN 2019'!DO15),'KN 2019'!DO15,"")</f>
        <v>19504</v>
      </c>
      <c r="H40" s="40">
        <f>IF(ISNUMBER('KN 2019'!DP15),'KN 2019'!DP15,"")</f>
        <v>22470</v>
      </c>
      <c r="I40" s="40">
        <f>IF(ISNUMBER('KN 2019'!DQ15),'KN 2019'!DQ15,"")</f>
        <v>21206</v>
      </c>
      <c r="J40" s="40">
        <f>IF(ISNUMBER('KN 2019'!DR15),'KN 2019'!DR15,"")</f>
        <v>23490</v>
      </c>
      <c r="K40" s="40">
        <f>IF(ISNUMBER('KN 2019'!DS15),'KN 2019'!DS15,"")</f>
        <v>20739</v>
      </c>
      <c r="L40" s="40">
        <f>IF(ISNUMBER('KN 2019'!DT15),'KN 2019'!DT15,"")</f>
        <v>23225</v>
      </c>
      <c r="M40" s="40">
        <f>IF(ISNUMBER('KN 2019'!DU15),'KN 2019'!DU15,"")</f>
        <v>21397</v>
      </c>
      <c r="N40" s="40">
        <f>IF(ISNUMBER('KN 2019'!DV15),'KN 2019'!DV15,"")</f>
        <v>21900</v>
      </c>
      <c r="O40" s="40">
        <f>IF(ISNUMBER('KN 2019'!DW15),'KN 2019'!DW15,"")</f>
        <v>21880</v>
      </c>
      <c r="P40" s="50">
        <f>IF(ISNUMBER('KN 2019'!DX15),'KN 2019'!DX15,"")</f>
        <v>21948.928571428572</v>
      </c>
    </row>
  </sheetData>
  <mergeCells count="8">
    <mergeCell ref="A1:P1"/>
    <mergeCell ref="A2:P2"/>
    <mergeCell ref="A3:P3"/>
    <mergeCell ref="A34:P34"/>
    <mergeCell ref="A6:P6"/>
    <mergeCell ref="A13:P13"/>
    <mergeCell ref="A20:P20"/>
    <mergeCell ref="A27:P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sqref="A1:P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2019'!A16</f>
        <v>66-51-H/01 Prodavač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f>IF(ISNUMBER('KN 2019'!B16),'KN 2019'!B16,"")</f>
        <v>23393.816995104808</v>
      </c>
      <c r="C7" s="52">
        <f>IF(ISNUMBER('KN 2019'!C16),'KN 2019'!C16,"")</f>
        <v>28557.319599999995</v>
      </c>
      <c r="D7" s="52">
        <f>IF(ISNUMBER('KN 2019'!D16),'KN 2019'!D16,"")</f>
        <v>24690.493563921511</v>
      </c>
      <c r="E7" s="52">
        <f>IF(ISNUMBER('KN 2019'!E16),'KN 2019'!E16,"")</f>
        <v>22559.119752163228</v>
      </c>
      <c r="F7" s="52">
        <f>IF(ISNUMBER('KN 2019'!F16),'KN 2019'!F16,"")</f>
        <v>61006.983609895142</v>
      </c>
      <c r="G7" s="52">
        <f>IF(ISNUMBER('KN 2019'!G16),'KN 2019'!G16,"")</f>
        <v>22476.666256773955</v>
      </c>
      <c r="H7" s="52">
        <f>IF(ISNUMBER('KN 2019'!H16),'KN 2019'!H16,"")</f>
        <v>27913.759430616548</v>
      </c>
      <c r="I7" s="52">
        <f>IF(ISNUMBER('KN 2019'!I16),'KN 2019'!I16,"")</f>
        <v>25658.335834231177</v>
      </c>
      <c r="J7" s="52">
        <f>IF(ISNUMBER('KN 2019'!J16),'KN 2019'!J16,"")</f>
        <v>27435.594084469511</v>
      </c>
      <c r="K7" s="52">
        <f>IF(ISNUMBER('KN 2019'!K16),'KN 2019'!K16,"")</f>
        <v>25625.582222491532</v>
      </c>
      <c r="L7" s="52">
        <f>IF(ISNUMBER('KN 2019'!L16),'KN 2019'!L16,"")</f>
        <v>26361.699903068802</v>
      </c>
      <c r="M7" s="52">
        <f>IF(ISNUMBER('KN 2019'!M16),'KN 2019'!M16,"")</f>
        <v>25972.675881860803</v>
      </c>
      <c r="N7" s="52">
        <f>IF(ISNUMBER('KN 2019'!N16),'KN 2019'!N16,"")</f>
        <v>24193.563178462875</v>
      </c>
      <c r="O7" s="52">
        <f>IF(ISNUMBER('KN 2019'!O16),'KN 2019'!O16,"")</f>
        <v>26430.080299448757</v>
      </c>
      <c r="P7" s="46">
        <f>IF(ISNUMBER('KN 2019'!P16),'KN 2019'!P16,"")</f>
        <v>28019.692186607754</v>
      </c>
    </row>
    <row r="8" spans="1:31" s="39" customFormat="1" x14ac:dyDescent="0.25">
      <c r="A8" s="42" t="s">
        <v>52</v>
      </c>
      <c r="B8" s="38">
        <f>IF(ISNUMBER('KN 2019'!R16),'KN 2019'!R16,"")</f>
        <v>1100</v>
      </c>
      <c r="C8" s="38">
        <f>IF(ISNUMBER('KN 2019'!S16),'KN 2019'!S16,"")</f>
        <v>632</v>
      </c>
      <c r="D8" s="38">
        <f>IF(ISNUMBER('KN 2019'!T16),'KN 2019'!T16,"")</f>
        <v>750</v>
      </c>
      <c r="E8" s="38">
        <f>IF(ISNUMBER('KN 2019'!U16),'KN 2019'!U16,"")</f>
        <v>548</v>
      </c>
      <c r="F8" s="38">
        <f>IF(ISNUMBER('KN 2019'!V16),'KN 2019'!V16,"")</f>
        <v>770</v>
      </c>
      <c r="G8" s="38">
        <f>IF(ISNUMBER('KN 2019'!W16),'KN 2019'!W16,"")</f>
        <v>374</v>
      </c>
      <c r="H8" s="38">
        <f>IF(ISNUMBER('KN 2019'!X16),'KN 2019'!X16,"")</f>
        <v>730</v>
      </c>
      <c r="I8" s="38">
        <f>IF(ISNUMBER('KN 2019'!Y16),'KN 2019'!Y16,"")</f>
        <v>727</v>
      </c>
      <c r="J8" s="38">
        <f>IF(ISNUMBER('KN 2019'!Z16),'KN 2019'!Z16,"")</f>
        <v>684</v>
      </c>
      <c r="K8" s="38">
        <f>IF(ISNUMBER('KN 2019'!AA16),'KN 2019'!AA16,"")</f>
        <v>611</v>
      </c>
      <c r="L8" s="38">
        <f>IF(ISNUMBER('KN 2019'!AB16),'KN 2019'!AB16,"")</f>
        <v>426</v>
      </c>
      <c r="M8" s="38">
        <f>IF(ISNUMBER('KN 2019'!AC16),'KN 2019'!AC16,"")</f>
        <v>743</v>
      </c>
      <c r="N8" s="38">
        <f>IF(ISNUMBER('KN 2019'!AD16),'KN 2019'!AD16,"")</f>
        <v>570</v>
      </c>
      <c r="O8" s="38">
        <f>IF(ISNUMBER('KN 2019'!AE16),'KN 2019'!AE16,"")</f>
        <v>335</v>
      </c>
      <c r="P8" s="47">
        <f>IF(ISNUMBER('KN 2019'!AF16),'KN 2019'!AF16,"")</f>
        <v>642.85714285714289</v>
      </c>
    </row>
    <row r="9" spans="1:31" x14ac:dyDescent="0.25">
      <c r="A9" s="43" t="s">
        <v>25</v>
      </c>
      <c r="B9" s="37">
        <f>IF(ISNUMBER('KN 2019'!BN16),'KN 2019'!BN16,"")</f>
        <v>25.7</v>
      </c>
      <c r="C9" s="37">
        <f>IF(ISNUMBER('KN 2019'!BO16),'KN 2019'!BO16,"")</f>
        <v>21.070632424344218</v>
      </c>
      <c r="D9" s="37">
        <f>IF(ISNUMBER('KN 2019'!BP16),'KN 2019'!BP16,"")</f>
        <v>22.121341703440002</v>
      </c>
      <c r="E9" s="37">
        <f>IF(ISNUMBER('KN 2019'!BQ16),'KN 2019'!BQ16,"")</f>
        <v>25.53</v>
      </c>
      <c r="F9" s="37">
        <f>IF(ISNUMBER('KN 2019'!BR16),'KN 2019'!BR16,"")</f>
        <v>8.93</v>
      </c>
      <c r="G9" s="37">
        <f>IF(ISNUMBER('KN 2019'!BS16),'KN 2019'!BS16,"")</f>
        <v>21.63</v>
      </c>
      <c r="H9" s="37">
        <f>IF(ISNUMBER('KN 2019'!BT16),'KN 2019'!BT16,"")</f>
        <v>19.392893984887326</v>
      </c>
      <c r="I9" s="37">
        <f>IF(ISNUMBER('KN 2019'!BU16),'KN 2019'!BU16,"")</f>
        <v>21.26</v>
      </c>
      <c r="J9" s="37">
        <f>IF(ISNUMBER('KN 2019'!BV16),'KN 2019'!BV16,"")</f>
        <v>20.47</v>
      </c>
      <c r="K9" s="37">
        <f>IF(ISNUMBER('KN 2019'!BW16),'KN 2019'!BW16,"")</f>
        <v>21.786999999999999</v>
      </c>
      <c r="L9" s="37">
        <f>IF(ISNUMBER('KN 2019'!BX16),'KN 2019'!BX16,"")</f>
        <v>21.995974358974362</v>
      </c>
      <c r="M9" s="37">
        <f>IF(ISNUMBER('KN 2019'!BY16),'KN 2019'!BY16,"")</f>
        <v>22.34</v>
      </c>
      <c r="N9" s="37">
        <f>IF(ISNUMBER('KN 2019'!BZ16),'KN 2019'!BZ16,"")</f>
        <v>23.5</v>
      </c>
      <c r="O9" s="37">
        <f>IF(ISNUMBER('KN 2019'!CA16),'KN 2019'!CA16,"")</f>
        <v>20.83</v>
      </c>
      <c r="P9" s="48">
        <f>IF(ISNUMBER('KN 2019'!CB16),'KN 2019'!CB16,"")</f>
        <v>21.182703033688991</v>
      </c>
    </row>
    <row r="10" spans="1:31" s="39" customFormat="1" x14ac:dyDescent="0.25">
      <c r="A10" s="42" t="s">
        <v>26</v>
      </c>
      <c r="B10" s="3">
        <f>IF(ISNUMBER('KN 2019'!CD16),'KN 2019'!CD16,"")</f>
        <v>40000</v>
      </c>
      <c r="C10" s="3">
        <f>IF(ISNUMBER('KN 2019'!CE16),'KN 2019'!CE16,"")</f>
        <v>41791</v>
      </c>
      <c r="D10" s="3">
        <f>IF(ISNUMBER('KN 2019'!CF16),'KN 2019'!CF16,"")</f>
        <v>39085</v>
      </c>
      <c r="E10" s="3">
        <f>IF(ISNUMBER('KN 2019'!CG16),'KN 2019'!CG16,"")</f>
        <v>39500</v>
      </c>
      <c r="F10" s="3">
        <f>IF(ISNUMBER('KN 2019'!CH16),'KN 2019'!CH16,"")</f>
        <v>37200</v>
      </c>
      <c r="G10" s="3">
        <f>IF(ISNUMBER('KN 2019'!CI16),'KN 2019'!CI16,"")</f>
        <v>36165</v>
      </c>
      <c r="H10" s="3">
        <f>IF(ISNUMBER('KN 2019'!CJ16),'KN 2019'!CJ16,"")</f>
        <v>38300</v>
      </c>
      <c r="I10" s="3">
        <f>IF(ISNUMBER('KN 2019'!CK16),'KN 2019'!CK16,"")</f>
        <v>38338</v>
      </c>
      <c r="J10" s="3">
        <f>IF(ISNUMBER('KN 2019'!CL16),'KN 2019'!CL16,"")</f>
        <v>38058</v>
      </c>
      <c r="K10" s="3">
        <f>IF(ISNUMBER('KN 2019'!CM16),'KN 2019'!CM16,"")</f>
        <v>39084</v>
      </c>
      <c r="L10" s="3">
        <f>IF(ISNUMBER('KN 2019'!CN16),'KN 2019'!CN16,"")</f>
        <v>40060</v>
      </c>
      <c r="M10" s="3">
        <f>IF(ISNUMBER('KN 2019'!CO16),'KN 2019'!CO16,"")</f>
        <v>40681</v>
      </c>
      <c r="N10" s="3">
        <f>IF(ISNUMBER('KN 2019'!CP16),'KN 2019'!CP16,"")</f>
        <v>36876</v>
      </c>
      <c r="O10" s="3">
        <f>IF(ISNUMBER('KN 2019'!CQ16),'KN 2019'!CQ16,"")</f>
        <v>39450</v>
      </c>
      <c r="P10" s="49">
        <f>IF(ISNUMBER('KN 2019'!CR16),'KN 2019'!CR16,"")</f>
        <v>38899.142857142855</v>
      </c>
    </row>
    <row r="11" spans="1:31" x14ac:dyDescent="0.25">
      <c r="A11" s="43" t="s">
        <v>27</v>
      </c>
      <c r="B11" s="37">
        <f>IF(ISNUMBER('KN 2019'!CT6),'KN 2019'!CT6,"")</f>
        <v>62</v>
      </c>
      <c r="C11" s="37">
        <f>IF(ISNUMBER('KN 2019'!CU6),'KN 2019'!CU6,"")</f>
        <v>60</v>
      </c>
      <c r="D11" s="37">
        <f>IF(ISNUMBER('KN 2019'!CV6),'KN 2019'!CV6,"")</f>
        <v>72.790990595495231</v>
      </c>
      <c r="E11" s="37">
        <f>IF(ISNUMBER('KN 2019'!CW6),'KN 2019'!CW6,"")</f>
        <v>66</v>
      </c>
      <c r="F11" s="37">
        <f>IF(ISNUMBER('KN 2019'!CX6),'KN 2019'!CX6,"")</f>
        <v>52.15</v>
      </c>
      <c r="G11" s="37">
        <f>IF(ISNUMBER('KN 2019'!CY6),'KN 2019'!CY6,"")</f>
        <v>97</v>
      </c>
      <c r="H11" s="37">
        <f>IF(ISNUMBER('KN 2019'!CZ6),'KN 2019'!CZ6,"")</f>
        <v>63.981291527999986</v>
      </c>
      <c r="I11" s="37">
        <f>IF(ISNUMBER('KN 2019'!DA6),'KN 2019'!DA6,"")</f>
        <v>63.32</v>
      </c>
      <c r="J11" s="37">
        <f>IF(ISNUMBER('KN 2019'!DB6),'KN 2019'!DB6,"")</f>
        <v>55</v>
      </c>
      <c r="K11" s="37">
        <f>IF(ISNUMBER('KN 2019'!DC6),'KN 2019'!DC6,"")</f>
        <v>60.72</v>
      </c>
      <c r="L11" s="37">
        <f>IF(ISNUMBER('KN 2019'!DD6),'KN 2019'!DD6,"")</f>
        <v>61.84</v>
      </c>
      <c r="M11" s="37">
        <f>IF(ISNUMBER('KN 2019'!DE6),'KN 2019'!DE6,"")</f>
        <v>62.309999999999995</v>
      </c>
      <c r="N11" s="37">
        <f>IF(ISNUMBER('KN 2019'!DF6),'KN 2019'!DF6,"")</f>
        <v>49</v>
      </c>
      <c r="O11" s="37">
        <f>IF(ISNUMBER('KN 2019'!DG6),'KN 2019'!DG6,"")</f>
        <v>70.900000000000006</v>
      </c>
      <c r="P11" s="48">
        <f>IF(ISNUMBER('KN 2019'!DH6),'KN 2019'!DH6,"")</f>
        <v>64.072305865963941</v>
      </c>
    </row>
    <row r="12" spans="1:31" s="39" customFormat="1" ht="15.75" thickBot="1" x14ac:dyDescent="0.3">
      <c r="A12" s="44" t="s">
        <v>28</v>
      </c>
      <c r="B12" s="40">
        <f>IF(ISNUMBER('KN 2019'!DJ16),'KN 2019'!DJ16,"")</f>
        <v>24370</v>
      </c>
      <c r="C12" s="40">
        <f>IF(ISNUMBER('KN 2019'!DK16),'KN 2019'!DK16,"")</f>
        <v>23784</v>
      </c>
      <c r="D12" s="40">
        <f>IF(ISNUMBER('KN 2019'!DL16),'KN 2019'!DL16,"")</f>
        <v>21160</v>
      </c>
      <c r="E12" s="40">
        <f>IF(ISNUMBER('KN 2019'!DM16),'KN 2019'!DM16,"")</f>
        <v>21960</v>
      </c>
      <c r="F12" s="40">
        <f>IF(ISNUMBER('KN 2019'!DN16),'KN 2019'!DN16,"")</f>
        <v>20200</v>
      </c>
      <c r="G12" s="40">
        <f>IF(ISNUMBER('KN 2019'!DO16),'KN 2019'!DO16,"")</f>
        <v>19504</v>
      </c>
      <c r="H12" s="40">
        <f>IF(ISNUMBER('KN 2019'!DP16),'KN 2019'!DP16,"")</f>
        <v>22470</v>
      </c>
      <c r="I12" s="40">
        <f>IF(ISNUMBER('KN 2019'!DQ16),'KN 2019'!DQ16,"")</f>
        <v>21206</v>
      </c>
      <c r="J12" s="40">
        <f>IF(ISNUMBER('KN 2019'!DR16),'KN 2019'!DR16,"")</f>
        <v>23490</v>
      </c>
      <c r="K12" s="40">
        <f>IF(ISNUMBER('KN 2019'!DS16),'KN 2019'!DS16,"")</f>
        <v>20739</v>
      </c>
      <c r="L12" s="40">
        <f>IF(ISNUMBER('KN 2019'!DT16),'KN 2019'!DT16,"")</f>
        <v>23225</v>
      </c>
      <c r="M12" s="40">
        <f>IF(ISNUMBER('KN 2019'!DU16),'KN 2019'!DU16,"")</f>
        <v>21397</v>
      </c>
      <c r="N12" s="40">
        <f>IF(ISNUMBER('KN 2019'!DV16),'KN 2019'!DV16,"")</f>
        <v>21900</v>
      </c>
      <c r="O12" s="40">
        <f>IF(ISNUMBER('KN 2019'!DW16),'KN 2019'!DW16,"")</f>
        <v>21880</v>
      </c>
      <c r="P12" s="50">
        <f>IF(ISNUMBER('KN 2019'!DX16),'KN 2019'!DX16,"")</f>
        <v>21948.928571428572</v>
      </c>
    </row>
    <row r="13" spans="1:31" s="41" customFormat="1" ht="19.5" thickBot="1" x14ac:dyDescent="0.35">
      <c r="A13" s="98" t="str">
        <f>'KN 2019'!A17</f>
        <v>26-51-H/02 Elektrikář - silnoproud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f>IF(ISNUMBER('KN 2019'!B17),'KN 2019'!B17,"")</f>
        <v>31236.11121012297</v>
      </c>
      <c r="C14" s="52">
        <f>IF(ISNUMBER('KN 2019'!C17),'KN 2019'!C17,"")</f>
        <v>30794.559495909893</v>
      </c>
      <c r="D14" s="52">
        <f>IF(ISNUMBER('KN 2019'!D17),'KN 2019'!D17,"")</f>
        <v>27361.175438921255</v>
      </c>
      <c r="E14" s="52">
        <f>IF(ISNUMBER('KN 2019'!E17),'KN 2019'!E17,"")</f>
        <v>27013.611196962338</v>
      </c>
      <c r="F14" s="52">
        <f>IF(ISNUMBER('KN 2019'!F17),'KN 2019'!F17,"")</f>
        <v>29975.705751444206</v>
      </c>
      <c r="G14" s="52">
        <f>IF(ISNUMBER('KN 2019'!G17),'KN 2019'!G17,"")</f>
        <v>24898.876342075742</v>
      </c>
      <c r="H14" s="52">
        <f>IF(ISNUMBER('KN 2019'!H17),'KN 2019'!H17,"")</f>
        <v>28377.539690293976</v>
      </c>
      <c r="I14" s="52">
        <f>IF(ISNUMBER('KN 2019'!I17),'KN 2019'!I17,"")</f>
        <v>29734.643909029241</v>
      </c>
      <c r="J14" s="52">
        <f>IF(ISNUMBER('KN 2019'!J17),'KN 2019'!J17,"")</f>
        <v>29824.712326073062</v>
      </c>
      <c r="K14" s="52">
        <f>IF(ISNUMBER('KN 2019'!K17),'KN 2019'!K17,"")</f>
        <v>27603.076859385284</v>
      </c>
      <c r="L14" s="52">
        <f>IF(ISNUMBER('KN 2019'!L17),'KN 2019'!L17,"")</f>
        <v>30698.037942692252</v>
      </c>
      <c r="M14" s="52">
        <f>IF(ISNUMBER('KN 2019'!M17),'KN 2019'!M17,"")</f>
        <v>28938.849710644507</v>
      </c>
      <c r="N14" s="52">
        <f>IF(ISNUMBER('KN 2019'!N17),'KN 2019'!N17,"")</f>
        <v>23801.265306122448</v>
      </c>
      <c r="O14" s="52">
        <f>IF(ISNUMBER('KN 2019'!O17),'KN 2019'!O17,"")</f>
        <v>26583.862661997475</v>
      </c>
      <c r="P14" s="46">
        <f>IF(ISNUMBER('KN 2019'!P17),'KN 2019'!P17,"")</f>
        <v>28345.859131548186</v>
      </c>
    </row>
    <row r="15" spans="1:31" s="39" customFormat="1" x14ac:dyDescent="0.25">
      <c r="A15" s="42" t="s">
        <v>52</v>
      </c>
      <c r="B15" s="38">
        <f>IF(ISNUMBER('KN 2019'!R17),'KN 2019'!R17,"")</f>
        <v>820</v>
      </c>
      <c r="C15" s="38">
        <f>IF(ISNUMBER('KN 2019'!S17),'KN 2019'!S17,"")</f>
        <v>632</v>
      </c>
      <c r="D15" s="38">
        <f>IF(ISNUMBER('KN 2019'!T17),'KN 2019'!T17,"")</f>
        <v>750</v>
      </c>
      <c r="E15" s="38">
        <f>IF(ISNUMBER('KN 2019'!U17),'KN 2019'!U17,"")</f>
        <v>548</v>
      </c>
      <c r="F15" s="38">
        <f>IF(ISNUMBER('KN 2019'!V17),'KN 2019'!V17,"")</f>
        <v>770</v>
      </c>
      <c r="G15" s="38">
        <f>IF(ISNUMBER('KN 2019'!W17),'KN 2019'!W17,"")</f>
        <v>385</v>
      </c>
      <c r="H15" s="38">
        <f>IF(ISNUMBER('KN 2019'!X17),'KN 2019'!X17,"")</f>
        <v>730</v>
      </c>
      <c r="I15" s="38">
        <f>IF(ISNUMBER('KN 2019'!Y17),'KN 2019'!Y17,"")</f>
        <v>739.2</v>
      </c>
      <c r="J15" s="38">
        <f>IF(ISNUMBER('KN 2019'!Z17),'KN 2019'!Z17,"")</f>
        <v>691</v>
      </c>
      <c r="K15" s="38">
        <f>IF(ISNUMBER('KN 2019'!AA17),'KN 2019'!AA17,"")</f>
        <v>621</v>
      </c>
      <c r="L15" s="38">
        <f>IF(ISNUMBER('KN 2019'!AB17),'KN 2019'!AB17,"")</f>
        <v>426</v>
      </c>
      <c r="M15" s="38">
        <f>IF(ISNUMBER('KN 2019'!AC17),'KN 2019'!AC17,"")</f>
        <v>743</v>
      </c>
      <c r="N15" s="38">
        <f>IF(ISNUMBER('KN 2019'!AD17),'KN 2019'!AD17,"")</f>
        <v>570</v>
      </c>
      <c r="O15" s="38">
        <f>IF(ISNUMBER('KN 2019'!AE17),'KN 2019'!AE17,"")</f>
        <v>335</v>
      </c>
      <c r="P15" s="47">
        <f>IF(ISNUMBER('KN 2019'!AF17),'KN 2019'!AF17,"")</f>
        <v>625.72857142857151</v>
      </c>
    </row>
    <row r="16" spans="1:31" x14ac:dyDescent="0.25">
      <c r="A16" s="43" t="s">
        <v>25</v>
      </c>
      <c r="B16" s="37">
        <f>IF(ISNUMBER('KN 2019'!BN17),'KN 2019'!BN17,"")</f>
        <v>18.100000000000001</v>
      </c>
      <c r="C16" s="37">
        <f>IF(ISNUMBER('KN 2019'!BO17),'KN 2019'!BO17,"")</f>
        <v>19.260182508359684</v>
      </c>
      <c r="D16" s="37">
        <f>IF(ISNUMBER('KN 2019'!BP17),'KN 2019'!BP17,"")</f>
        <v>19.786367590640005</v>
      </c>
      <c r="E16" s="37">
        <f>IF(ISNUMBER('KN 2019'!BQ17),'KN 2019'!BQ17,"")</f>
        <v>20.59</v>
      </c>
      <c r="F16" s="37">
        <f>IF(ISNUMBER('KN 2019'!BR17),'KN 2019'!BR17,"")</f>
        <v>20.03</v>
      </c>
      <c r="G16" s="37">
        <f>IF(ISNUMBER('KN 2019'!BS17),'KN 2019'!BS17,"")</f>
        <v>19.3</v>
      </c>
      <c r="H16" s="37">
        <f>IF(ISNUMBER('KN 2019'!BT17),'KN 2019'!BT17,"")</f>
        <v>19.020673094069132</v>
      </c>
      <c r="I16" s="37">
        <f>IF(ISNUMBER('KN 2019'!BU17),'KN 2019'!BU17,"")</f>
        <v>17.89</v>
      </c>
      <c r="J16" s="37">
        <f>IF(ISNUMBER('KN 2019'!BV17),'KN 2019'!BV17,"")</f>
        <v>18.489999999999998</v>
      </c>
      <c r="K16" s="37">
        <f>IF(ISNUMBER('KN 2019'!BW17),'KN 2019'!BW17,"")</f>
        <v>19.954000000000001</v>
      </c>
      <c r="L16" s="37">
        <f>IF(ISNUMBER('KN 2019'!BX17),'KN 2019'!BX17,"")</f>
        <v>18.354223999999999</v>
      </c>
      <c r="M16" s="37">
        <f>IF(ISNUMBER('KN 2019'!BY17),'KN 2019'!BY17,"")</f>
        <v>19.670000000000002</v>
      </c>
      <c r="N16" s="37">
        <f>IF(ISNUMBER('KN 2019'!BZ17),'KN 2019'!BZ17,"")</f>
        <v>24</v>
      </c>
      <c r="O16" s="37">
        <f>IF(ISNUMBER('KN 2019'!CA17),'KN 2019'!CA17,"")</f>
        <v>20.69</v>
      </c>
      <c r="P16" s="48">
        <f>IF(ISNUMBER('KN 2019'!CB17),'KN 2019'!CB17,"")</f>
        <v>19.65253194236206</v>
      </c>
    </row>
    <row r="17" spans="1:16" s="39" customFormat="1" x14ac:dyDescent="0.25">
      <c r="A17" s="42" t="s">
        <v>26</v>
      </c>
      <c r="B17" s="3">
        <f>IF(ISNUMBER('KN 2019'!CD17),'KN 2019'!CD17,"")</f>
        <v>40000</v>
      </c>
      <c r="C17" s="3">
        <f>IF(ISNUMBER('KN 2019'!CE17),'KN 2019'!CE17,"")</f>
        <v>41791</v>
      </c>
      <c r="D17" s="3">
        <f>IF(ISNUMBER('KN 2019'!CF17),'KN 2019'!CF17,"")</f>
        <v>39085</v>
      </c>
      <c r="E17" s="3">
        <f>IF(ISNUMBER('KN 2019'!CG17),'KN 2019'!CG17,"")</f>
        <v>39500</v>
      </c>
      <c r="F17" s="3">
        <f>IF(ISNUMBER('KN 2019'!CH17),'KN 2019'!CH17,"")</f>
        <v>37200</v>
      </c>
      <c r="G17" s="3">
        <f>IF(ISNUMBER('KN 2019'!CI17),'KN 2019'!CI17,"")</f>
        <v>36165</v>
      </c>
      <c r="H17" s="3">
        <f>IF(ISNUMBER('KN 2019'!CJ17),'KN 2019'!CJ17,"")</f>
        <v>38300</v>
      </c>
      <c r="I17" s="3">
        <f>IF(ISNUMBER('KN 2019'!CK17),'KN 2019'!CK17,"")</f>
        <v>38338</v>
      </c>
      <c r="J17" s="3">
        <f>IF(ISNUMBER('KN 2019'!CL17),'KN 2019'!CL17,"")</f>
        <v>38058</v>
      </c>
      <c r="K17" s="3">
        <f>IF(ISNUMBER('KN 2019'!CM17),'KN 2019'!CM17,"")</f>
        <v>39084</v>
      </c>
      <c r="L17" s="3">
        <f>IF(ISNUMBER('KN 2019'!CN17),'KN 2019'!CN17,"")</f>
        <v>40060</v>
      </c>
      <c r="M17" s="3">
        <f>IF(ISNUMBER('KN 2019'!CO17),'KN 2019'!CO17,"")</f>
        <v>40681</v>
      </c>
      <c r="N17" s="3">
        <f>IF(ISNUMBER('KN 2019'!CP17),'KN 2019'!CP17,"")</f>
        <v>36876</v>
      </c>
      <c r="O17" s="3">
        <f>IF(ISNUMBER('KN 2019'!CQ17),'KN 2019'!CQ17,"")</f>
        <v>39450</v>
      </c>
      <c r="P17" s="49">
        <f>IF(ISNUMBER('KN 2019'!CR17),'KN 2019'!CR17,"")</f>
        <v>38899.142857142855</v>
      </c>
    </row>
    <row r="18" spans="1:16" x14ac:dyDescent="0.25">
      <c r="A18" s="43" t="s">
        <v>27</v>
      </c>
      <c r="B18" s="37">
        <f>IF(ISNUMBER('KN 2019'!CT17),'KN 2019'!CT17,"")</f>
        <v>62</v>
      </c>
      <c r="C18" s="37">
        <f>IF(ISNUMBER('KN 2019'!CU17),'KN 2019'!CU17,"")</f>
        <v>60</v>
      </c>
      <c r="D18" s="37">
        <f>IF(ISNUMBER('KN 2019'!CV17),'KN 2019'!CV17,"")</f>
        <v>69.434414548038419</v>
      </c>
      <c r="E18" s="37">
        <f>IF(ISNUMBER('KN 2019'!CW17),'KN 2019'!CW17,"")</f>
        <v>66</v>
      </c>
      <c r="F18" s="37">
        <f>IF(ISNUMBER('KN 2019'!CX17),'KN 2019'!CX17,"")</f>
        <v>31.524999999999999</v>
      </c>
      <c r="G18" s="37">
        <f>IF(ISNUMBER('KN 2019'!CY17),'KN 2019'!CY17,"")</f>
        <v>97</v>
      </c>
      <c r="H18" s="37">
        <f>IF(ISNUMBER('KN 2019'!CZ17),'KN 2019'!CZ17,"")</f>
        <v>63.981291527999986</v>
      </c>
      <c r="I18" s="37">
        <f>IF(ISNUMBER('KN 2019'!DA17),'KN 2019'!DA17,"")</f>
        <v>63.32</v>
      </c>
      <c r="J18" s="37">
        <f>IF(ISNUMBER('KN 2019'!DB17),'KN 2019'!DB17,"")</f>
        <v>55</v>
      </c>
      <c r="K18" s="37">
        <f>IF(ISNUMBER('KN 2019'!DC17),'KN 2019'!DC17,"")</f>
        <v>60.72</v>
      </c>
      <c r="L18" s="37">
        <f>IF(ISNUMBER('KN 2019'!DD17),'KN 2019'!DD17,"")</f>
        <v>61.84</v>
      </c>
      <c r="M18" s="37">
        <f>IF(ISNUMBER('KN 2019'!DE17),'KN 2019'!DE17,"")</f>
        <v>62.309999999999995</v>
      </c>
      <c r="N18" s="37">
        <f>IF(ISNUMBER('KN 2019'!DF17),'KN 2019'!DF17,"")</f>
        <v>49</v>
      </c>
      <c r="O18" s="37">
        <f>IF(ISNUMBER('KN 2019'!DG17),'KN 2019'!DG17,"")</f>
        <v>70.900000000000006</v>
      </c>
      <c r="P18" s="48">
        <f>IF(ISNUMBER('KN 2019'!DH17),'KN 2019'!DH17,"")</f>
        <v>62.359336148288456</v>
      </c>
    </row>
    <row r="19" spans="1:16" s="39" customFormat="1" ht="15.75" thickBot="1" x14ac:dyDescent="0.3">
      <c r="A19" s="44" t="s">
        <v>28</v>
      </c>
      <c r="B19" s="40">
        <f>IF(ISNUMBER('KN 2019'!DJ17),'KN 2019'!DJ17,"")</f>
        <v>24370</v>
      </c>
      <c r="C19" s="40">
        <f>IF(ISNUMBER('KN 2019'!DK17),'KN 2019'!DK17,"")</f>
        <v>23784</v>
      </c>
      <c r="D19" s="40">
        <f>IF(ISNUMBER('KN 2019'!DL17),'KN 2019'!DL17,"")</f>
        <v>21160</v>
      </c>
      <c r="E19" s="40">
        <f>IF(ISNUMBER('KN 2019'!DM17),'KN 2019'!DM17,"")</f>
        <v>21960</v>
      </c>
      <c r="F19" s="40">
        <f>IF(ISNUMBER('KN 2019'!DN17),'KN 2019'!DN17,"")</f>
        <v>20200</v>
      </c>
      <c r="G19" s="40">
        <f>IF(ISNUMBER('KN 2019'!DO17),'KN 2019'!DO17,"")</f>
        <v>19504</v>
      </c>
      <c r="H19" s="40">
        <f>IF(ISNUMBER('KN 2019'!DP17),'KN 2019'!DP17,"")</f>
        <v>22470</v>
      </c>
      <c r="I19" s="40">
        <f>IF(ISNUMBER('KN 2019'!DQ17),'KN 2019'!DQ17,"")</f>
        <v>21206</v>
      </c>
      <c r="J19" s="40">
        <f>IF(ISNUMBER('KN 2019'!DR17),'KN 2019'!DR17,"")</f>
        <v>23490</v>
      </c>
      <c r="K19" s="40">
        <f>IF(ISNUMBER('KN 2019'!DS17),'KN 2019'!DS17,"")</f>
        <v>20739</v>
      </c>
      <c r="L19" s="40">
        <f>IF(ISNUMBER('KN 2019'!DT17),'KN 2019'!DT17,"")</f>
        <v>23225</v>
      </c>
      <c r="M19" s="40">
        <f>IF(ISNUMBER('KN 2019'!DU17),'KN 2019'!DU17,"")</f>
        <v>21397</v>
      </c>
      <c r="N19" s="40">
        <f>IF(ISNUMBER('KN 2019'!DV17),'KN 2019'!DV17,"")</f>
        <v>21900</v>
      </c>
      <c r="O19" s="40">
        <f>IF(ISNUMBER('KN 2019'!DW17),'KN 2019'!DW17,"")</f>
        <v>21880</v>
      </c>
      <c r="P19" s="50">
        <f>IF(ISNUMBER('KN 2019'!DX17),'KN 2019'!DX17,"")</f>
        <v>21948.928571428572</v>
      </c>
    </row>
    <row r="20" spans="1:16" s="41" customFormat="1" ht="19.5" thickBot="1" x14ac:dyDescent="0.35">
      <c r="A20" s="98" t="str">
        <f>'KN 2019'!A18</f>
        <v>36-67-H/01 Zedník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f>IF(ISNUMBER('KN 2019'!B18),'KN 2019'!B18,"")</f>
        <v>27573.917050691245</v>
      </c>
      <c r="C21" s="52">
        <f>IF(ISNUMBER('KN 2019'!C18),'KN 2019'!C18,"")</f>
        <v>28923.516114824793</v>
      </c>
      <c r="D21" s="52">
        <f>IF(ISNUMBER('KN 2019'!D18),'KN 2019'!D18,"")</f>
        <v>24691.779594540283</v>
      </c>
      <c r="E21" s="52">
        <f>IF(ISNUMBER('KN 2019'!E18),'KN 2019'!E18,"")</f>
        <v>31265.454545454548</v>
      </c>
      <c r="F21" s="52">
        <f>IF(ISNUMBER('KN 2019'!F18),'KN 2019'!F18,"")</f>
        <v>61438.991738877521</v>
      </c>
      <c r="G21" s="52">
        <f>IF(ISNUMBER('KN 2019'!G18),'KN 2019'!G18,"")</f>
        <v>27354.245289726274</v>
      </c>
      <c r="H21" s="52">
        <f>IF(ISNUMBER('KN 2019'!H18),'KN 2019'!H18,"")</f>
        <v>29943.147940293969</v>
      </c>
      <c r="I21" s="52">
        <f>IF(ISNUMBER('KN 2019'!I18),'KN 2019'!I18,"")</f>
        <v>25597.436648062965</v>
      </c>
      <c r="J21" s="52">
        <f>IF(ISNUMBER('KN 2019'!J18),'KN 2019'!J18,"")</f>
        <v>26190.404562227439</v>
      </c>
      <c r="K21" s="52">
        <f>IF(ISNUMBER('KN 2019'!K18),'KN 2019'!K18,"")</f>
        <v>24622.334437303733</v>
      </c>
      <c r="L21" s="52">
        <f>IF(ISNUMBER('KN 2019'!L18),'KN 2019'!L18,"")</f>
        <v>27236.631792576783</v>
      </c>
      <c r="M21" s="52">
        <f>IF(ISNUMBER('KN 2019'!M18),'KN 2019'!M18,"")</f>
        <v>26209.981852523983</v>
      </c>
      <c r="N21" s="52">
        <f>IF(ISNUMBER('KN 2019'!N18),'KN 2019'!N18,"")</f>
        <v>23063.745306122448</v>
      </c>
      <c r="O21" s="52">
        <f>IF(ISNUMBER('KN 2019'!O18),'KN 2019'!O18,"")</f>
        <v>25589.513076376839</v>
      </c>
      <c r="P21" s="46">
        <f>IF(ISNUMBER('KN 2019'!P18),'KN 2019'!P18,"")</f>
        <v>29264.364282114489</v>
      </c>
    </row>
    <row r="22" spans="1:16" s="39" customFormat="1" x14ac:dyDescent="0.25">
      <c r="A22" s="42" t="s">
        <v>52</v>
      </c>
      <c r="B22" s="38">
        <f>IF(ISNUMBER('KN 2019'!R18),'KN 2019'!R18,"")</f>
        <v>820</v>
      </c>
      <c r="C22" s="38">
        <f>IF(ISNUMBER('KN 2019'!S18),'KN 2019'!S18,"")</f>
        <v>632</v>
      </c>
      <c r="D22" s="38">
        <f>IF(ISNUMBER('KN 2019'!T18),'KN 2019'!T18,"")</f>
        <v>750</v>
      </c>
      <c r="E22" s="38">
        <f>IF(ISNUMBER('KN 2019'!U18),'KN 2019'!U18,"")</f>
        <v>548</v>
      </c>
      <c r="F22" s="38">
        <f>IF(ISNUMBER('KN 2019'!V18),'KN 2019'!V18,"")</f>
        <v>770</v>
      </c>
      <c r="G22" s="38">
        <f>IF(ISNUMBER('KN 2019'!W18),'KN 2019'!W18,"")</f>
        <v>395</v>
      </c>
      <c r="H22" s="38">
        <f>IF(ISNUMBER('KN 2019'!X18),'KN 2019'!X18,"")</f>
        <v>730</v>
      </c>
      <c r="I22" s="38">
        <f>IF(ISNUMBER('KN 2019'!Y18),'KN 2019'!Y18,"")</f>
        <v>726.8</v>
      </c>
      <c r="J22" s="38">
        <f>IF(ISNUMBER('KN 2019'!Z18),'KN 2019'!Z18,"")</f>
        <v>681</v>
      </c>
      <c r="K22" s="38">
        <f>IF(ISNUMBER('KN 2019'!AA18),'KN 2019'!AA18,"")</f>
        <v>606</v>
      </c>
      <c r="L22" s="38">
        <f>IF(ISNUMBER('KN 2019'!AB18),'KN 2019'!AB18,"")</f>
        <v>426</v>
      </c>
      <c r="M22" s="38">
        <f>IF(ISNUMBER('KN 2019'!AC18),'KN 2019'!AC18,"")</f>
        <v>743</v>
      </c>
      <c r="N22" s="38">
        <f>IF(ISNUMBER('KN 2019'!AD18),'KN 2019'!AD18,"")</f>
        <v>570</v>
      </c>
      <c r="O22" s="38">
        <f>IF(ISNUMBER('KN 2019'!AE18),'KN 2019'!AE18,"")</f>
        <v>335</v>
      </c>
      <c r="P22" s="47">
        <f>IF(ISNUMBER('KN 2019'!AF18),'KN 2019'!AF18,"")</f>
        <v>623.77142857142849</v>
      </c>
    </row>
    <row r="23" spans="1:16" x14ac:dyDescent="0.25">
      <c r="A23" s="43" t="s">
        <v>25</v>
      </c>
      <c r="B23" s="37">
        <f>IF(ISNUMBER('KN 2019'!BN18),'KN 2019'!BN18,"")</f>
        <v>21</v>
      </c>
      <c r="C23" s="37">
        <f>IF(ISNUMBER('KN 2019'!BO18),'KN 2019'!BO18,"")</f>
        <v>20.751350643473049</v>
      </c>
      <c r="D23" s="37">
        <f>IF(ISNUMBER('KN 2019'!BP18),'KN 2019'!BP18,"")</f>
        <v>22.12</v>
      </c>
      <c r="E23" s="37">
        <f>IF(ISNUMBER('KN 2019'!BQ18),'KN 2019'!BQ18,"")</f>
        <v>17.38</v>
      </c>
      <c r="F23" s="37">
        <f>IF(ISNUMBER('KN 2019'!BR18),'KN 2019'!BR18,"")</f>
        <v>8.27</v>
      </c>
      <c r="G23" s="37">
        <f>IF(ISNUMBER('KN 2019'!BS18),'KN 2019'!BS18,"")</f>
        <v>17.399999999999999</v>
      </c>
      <c r="H23" s="37">
        <f>IF(ISNUMBER('KN 2019'!BT18),'KN 2019'!BT18,"")</f>
        <v>17.863256769430031</v>
      </c>
      <c r="I23" s="37">
        <f>IF(ISNUMBER('KN 2019'!BU18),'KN 2019'!BU18,"")</f>
        <v>21.32</v>
      </c>
      <c r="J23" s="37">
        <f>IF(ISNUMBER('KN 2019'!BV18),'KN 2019'!BV18,"")</f>
        <v>21.68</v>
      </c>
      <c r="K23" s="37">
        <f>IF(ISNUMBER('KN 2019'!BW18),'KN 2019'!BW18,"")</f>
        <v>22.852</v>
      </c>
      <c r="L23" s="37">
        <f>IF(ISNUMBER('KN 2019'!BX18),'KN 2019'!BX18,"")</f>
        <v>21.149290909090908</v>
      </c>
      <c r="M23" s="37">
        <f>IF(ISNUMBER('KN 2019'!BY18),'KN 2019'!BY18,"")</f>
        <v>22.1</v>
      </c>
      <c r="N23" s="37">
        <f>IF(ISNUMBER('KN 2019'!BZ18),'KN 2019'!BZ18,"")</f>
        <v>25</v>
      </c>
      <c r="O23" s="37">
        <f>IF(ISNUMBER('KN 2019'!CA18),'KN 2019'!CA18,"")</f>
        <v>21.63</v>
      </c>
      <c r="P23" s="48">
        <f>IF(ISNUMBER('KN 2019'!CB18),'KN 2019'!CB18,"")</f>
        <v>20.036849880142427</v>
      </c>
    </row>
    <row r="24" spans="1:16" s="39" customFormat="1" x14ac:dyDescent="0.25">
      <c r="A24" s="42" t="s">
        <v>26</v>
      </c>
      <c r="B24" s="3">
        <f>IF(ISNUMBER('KN 2019'!CD18),'KN 2019'!CD18,"")</f>
        <v>40000</v>
      </c>
      <c r="C24" s="3">
        <f>IF(ISNUMBER('KN 2019'!CE18),'KN 2019'!CE18,"")</f>
        <v>41791</v>
      </c>
      <c r="D24" s="3">
        <f>IF(ISNUMBER('KN 2019'!CF18),'KN 2019'!CF18,"")</f>
        <v>39085</v>
      </c>
      <c r="E24" s="3">
        <f>IF(ISNUMBER('KN 2019'!CG18),'KN 2019'!CG18,"")</f>
        <v>39500</v>
      </c>
      <c r="F24" s="3">
        <f>IF(ISNUMBER('KN 2019'!CH18),'KN 2019'!CH18,"")</f>
        <v>37200</v>
      </c>
      <c r="G24" s="3">
        <f>IF(ISNUMBER('KN 2019'!CI18),'KN 2019'!CI18,"")</f>
        <v>36165</v>
      </c>
      <c r="H24" s="3">
        <f>IF(ISNUMBER('KN 2019'!CJ18),'KN 2019'!CJ18,"")</f>
        <v>38300</v>
      </c>
      <c r="I24" s="3">
        <f>IF(ISNUMBER('KN 2019'!CK18),'KN 2019'!CK18,"")</f>
        <v>38338</v>
      </c>
      <c r="J24" s="3">
        <f>IF(ISNUMBER('KN 2019'!CL18),'KN 2019'!CL18,"")</f>
        <v>38058</v>
      </c>
      <c r="K24" s="3">
        <f>IF(ISNUMBER('KN 2019'!CM18),'KN 2019'!CM18,"")</f>
        <v>39084</v>
      </c>
      <c r="L24" s="3">
        <f>IF(ISNUMBER('KN 2019'!CN18),'KN 2019'!CN18,"")</f>
        <v>40060</v>
      </c>
      <c r="M24" s="3">
        <f>IF(ISNUMBER('KN 2019'!CO18),'KN 2019'!CO18,"")</f>
        <v>40681</v>
      </c>
      <c r="N24" s="3">
        <f>IF(ISNUMBER('KN 2019'!CP18),'KN 2019'!CP18,"")</f>
        <v>36876</v>
      </c>
      <c r="O24" s="3">
        <f>IF(ISNUMBER('KN 2019'!CQ18),'KN 2019'!CQ18,"")</f>
        <v>39450</v>
      </c>
      <c r="P24" s="49">
        <f>IF(ISNUMBER('KN 2019'!CR18),'KN 2019'!CR18,"")</f>
        <v>38899.142857142855</v>
      </c>
    </row>
    <row r="25" spans="1:16" x14ac:dyDescent="0.25">
      <c r="A25" s="43" t="s">
        <v>27</v>
      </c>
      <c r="B25" s="37">
        <f>IF(ISNUMBER('KN 2019'!CT18),'KN 2019'!CT18,"")</f>
        <v>62</v>
      </c>
      <c r="C25" s="37">
        <f>IF(ISNUMBER('KN 2019'!CU18),'KN 2019'!CU18,"")</f>
        <v>60</v>
      </c>
      <c r="D25" s="37">
        <f>IF(ISNUMBER('KN 2019'!CV18),'KN 2019'!CV18,"")</f>
        <v>72.790990595495231</v>
      </c>
      <c r="E25" s="37">
        <f>IF(ISNUMBER('KN 2019'!CW18),'KN 2019'!CW18,"")</f>
        <v>66</v>
      </c>
      <c r="F25" s="37">
        <f>IF(ISNUMBER('KN 2019'!CX18),'KN 2019'!CX18,"")</f>
        <v>32.49</v>
      </c>
      <c r="G25" s="37">
        <f>IF(ISNUMBER('KN 2019'!CY18),'KN 2019'!CY18,"")</f>
        <v>97</v>
      </c>
      <c r="H25" s="37">
        <f>IF(ISNUMBER('KN 2019'!CZ18),'KN 2019'!CZ18,"")</f>
        <v>63.981291527999986</v>
      </c>
      <c r="I25" s="37">
        <f>IF(ISNUMBER('KN 2019'!DA18),'KN 2019'!DA18,"")</f>
        <v>63.32</v>
      </c>
      <c r="J25" s="37">
        <f>IF(ISNUMBER('KN 2019'!DB18),'KN 2019'!DB18,"")</f>
        <v>55</v>
      </c>
      <c r="K25" s="37">
        <f>IF(ISNUMBER('KN 2019'!DC18),'KN 2019'!DC18,"")</f>
        <v>60.72</v>
      </c>
      <c r="L25" s="37">
        <f>IF(ISNUMBER('KN 2019'!DD18),'KN 2019'!DD18,"")</f>
        <v>61.84</v>
      </c>
      <c r="M25" s="37">
        <f>IF(ISNUMBER('KN 2019'!DE18),'KN 2019'!DE18,"")</f>
        <v>62.309999999999995</v>
      </c>
      <c r="N25" s="37">
        <f>IF(ISNUMBER('KN 2019'!DF18),'KN 2019'!DF18,"")</f>
        <v>49</v>
      </c>
      <c r="O25" s="37">
        <f>IF(ISNUMBER('KN 2019'!DG18),'KN 2019'!DG18,"")</f>
        <v>70.900000000000006</v>
      </c>
      <c r="P25" s="48">
        <f>IF(ISNUMBER('KN 2019'!DH18),'KN 2019'!DH18,"")</f>
        <v>62.668020151678228</v>
      </c>
    </row>
    <row r="26" spans="1:16" s="39" customFormat="1" ht="15.75" thickBot="1" x14ac:dyDescent="0.3">
      <c r="A26" s="44" t="s">
        <v>28</v>
      </c>
      <c r="B26" s="40">
        <f>IF(ISNUMBER('KN 2019'!DJ18),'KN 2019'!DJ18,"")</f>
        <v>24370</v>
      </c>
      <c r="C26" s="40">
        <f>IF(ISNUMBER('KN 2019'!DK18),'KN 2019'!DK18,"")</f>
        <v>23784</v>
      </c>
      <c r="D26" s="40">
        <f>IF(ISNUMBER('KN 2019'!DL18),'KN 2019'!DL18,"")</f>
        <v>21160</v>
      </c>
      <c r="E26" s="40">
        <f>IF(ISNUMBER('KN 2019'!DM18),'KN 2019'!DM18,"")</f>
        <v>21960</v>
      </c>
      <c r="F26" s="40">
        <f>IF(ISNUMBER('KN 2019'!DN18),'KN 2019'!DN18,"")</f>
        <v>20200</v>
      </c>
      <c r="G26" s="40">
        <f>IF(ISNUMBER('KN 2019'!DO18),'KN 2019'!DO18,"")</f>
        <v>19504</v>
      </c>
      <c r="H26" s="40">
        <f>IF(ISNUMBER('KN 2019'!DP18),'KN 2019'!DP18,"")</f>
        <v>22470</v>
      </c>
      <c r="I26" s="40">
        <f>IF(ISNUMBER('KN 2019'!DQ18),'KN 2019'!DQ18,"")</f>
        <v>21206</v>
      </c>
      <c r="J26" s="40">
        <f>IF(ISNUMBER('KN 2019'!DR18),'KN 2019'!DR18,"")</f>
        <v>23490</v>
      </c>
      <c r="K26" s="40">
        <f>IF(ISNUMBER('KN 2019'!DS18),'KN 2019'!DS18,"")</f>
        <v>20739</v>
      </c>
      <c r="L26" s="40">
        <f>IF(ISNUMBER('KN 2019'!DT18),'KN 2019'!DT18,"")</f>
        <v>23225</v>
      </c>
      <c r="M26" s="40">
        <f>IF(ISNUMBER('KN 2019'!DU18),'KN 2019'!DU18,"")</f>
        <v>21397</v>
      </c>
      <c r="N26" s="40">
        <f>IF(ISNUMBER('KN 2019'!DV18),'KN 2019'!DV18,"")</f>
        <v>21900</v>
      </c>
      <c r="O26" s="40">
        <f>IF(ISNUMBER('KN 2019'!DW18),'KN 2019'!DW18,"")</f>
        <v>21880</v>
      </c>
      <c r="P26" s="50">
        <f>IF(ISNUMBER('KN 2019'!DX18),'KN 2019'!DX18,"")</f>
        <v>21948.928571428572</v>
      </c>
    </row>
    <row r="27" spans="1:16" s="41" customFormat="1" ht="19.5" thickBot="1" x14ac:dyDescent="0.35">
      <c r="A27" s="98" t="str">
        <f>'KN 2019'!A19</f>
        <v>26-52-H/01 Elektromechanik pro zařízení a přístroje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f>IF(ISNUMBER('KN 2019'!B19),'KN 2019'!B19,"")</f>
        <v>27042.355588897222</v>
      </c>
      <c r="C28" s="52">
        <f>IF(ISNUMBER('KN 2019'!C19),'KN 2019'!C19,"")</f>
        <v>34724.17087714286</v>
      </c>
      <c r="D28" s="52">
        <f>IF(ISNUMBER('KN 2019'!D19),'KN 2019'!D19,"")</f>
        <v>30362.9300665874</v>
      </c>
      <c r="E28" s="52">
        <f>IF(ISNUMBER('KN 2019'!E19),'KN 2019'!E19,"")</f>
        <v>29019.126427954303</v>
      </c>
      <c r="F28" s="52">
        <f>IF(ISNUMBER('KN 2019'!F19),'KN 2019'!F19,"")</f>
        <v>22124.254769131345</v>
      </c>
      <c r="G28" s="52">
        <f>IF(ISNUMBER('KN 2019'!G19),'KN 2019'!G19,"")</f>
        <v>24898.876342075742</v>
      </c>
      <c r="H28" s="52">
        <f>IF(ISNUMBER('KN 2019'!H19),'KN 2019'!H19,"")</f>
        <v>27872.89652933507</v>
      </c>
      <c r="I28" s="52">
        <f>IF(ISNUMBER('KN 2019'!I19),'KN 2019'!I19,"")</f>
        <v>29734.643909029241</v>
      </c>
      <c r="J28" s="52">
        <f>IF(ISNUMBER('KN 2019'!J19),'KN 2019'!J19,"")</f>
        <v>29824.712326073062</v>
      </c>
      <c r="K28" s="52">
        <f>IF(ISNUMBER('KN 2019'!K19),'KN 2019'!K19,"")</f>
        <v>29261.339922857151</v>
      </c>
      <c r="L28" s="52">
        <f>IF(ISNUMBER('KN 2019'!L19),'KN 2019'!L19,"")</f>
        <v>29149.242432592095</v>
      </c>
      <c r="M28" s="92">
        <f>IF(ISNUMBER('KN 2019'!M19),'KN 2019'!M19,"")</f>
        <v>31469.322511864637</v>
      </c>
      <c r="N28" s="92" t="str">
        <f>IF(ISNUMBER('KN 2019'!N19),'KN 2019'!N19,"")</f>
        <v/>
      </c>
      <c r="O28" s="52">
        <f>IF(ISNUMBER('KN 2019'!O19),'KN 2019'!O19,"")</f>
        <v>27432.567313912426</v>
      </c>
      <c r="P28" s="46">
        <f>IF(ISNUMBER('KN 2019'!P19),'KN 2019'!P19,"")</f>
        <v>28685.879924419427</v>
      </c>
    </row>
    <row r="29" spans="1:16" s="39" customFormat="1" x14ac:dyDescent="0.25">
      <c r="A29" s="42" t="s">
        <v>52</v>
      </c>
      <c r="B29" s="38">
        <f>IF(ISNUMBER('KN 2019'!R19),'KN 2019'!R19,"")</f>
        <v>820</v>
      </c>
      <c r="C29" s="38">
        <f>IF(ISNUMBER('KN 2019'!S19),'KN 2019'!S19,"")</f>
        <v>632</v>
      </c>
      <c r="D29" s="38">
        <f>IF(ISNUMBER('KN 2019'!T19),'KN 2019'!T19,"")</f>
        <v>750</v>
      </c>
      <c r="E29" s="38">
        <f>IF(ISNUMBER('KN 2019'!U19),'KN 2019'!U19,"")</f>
        <v>548</v>
      </c>
      <c r="F29" s="38">
        <f>IF(ISNUMBER('KN 2019'!V19),'KN 2019'!V19,"")</f>
        <v>770</v>
      </c>
      <c r="G29" s="38">
        <f>IF(ISNUMBER('KN 2019'!W19),'KN 2019'!W19,"")</f>
        <v>385</v>
      </c>
      <c r="H29" s="38">
        <f>IF(ISNUMBER('KN 2019'!X19),'KN 2019'!X19,"")</f>
        <v>730</v>
      </c>
      <c r="I29" s="38">
        <f>IF(ISNUMBER('KN 2019'!Y19),'KN 2019'!Y19,"")</f>
        <v>739.2</v>
      </c>
      <c r="J29" s="38">
        <f>IF(ISNUMBER('KN 2019'!Z19),'KN 2019'!Z19,"")</f>
        <v>691</v>
      </c>
      <c r="K29" s="38">
        <f>IF(ISNUMBER('KN 2019'!AA19),'KN 2019'!AA19,"")</f>
        <v>629</v>
      </c>
      <c r="L29" s="38">
        <f>IF(ISNUMBER('KN 2019'!AB19),'KN 2019'!AB19,"")</f>
        <v>426</v>
      </c>
      <c r="M29" s="93">
        <f>IF(ISNUMBER('KN 2019'!AC19),'KN 2019'!AC19,"")</f>
        <v>743</v>
      </c>
      <c r="N29" s="93" t="str">
        <f>IF(ISNUMBER('KN 2019'!AD19),'KN 2019'!AD19,"")</f>
        <v/>
      </c>
      <c r="O29" s="38">
        <f>IF(ISNUMBER('KN 2019'!AE19),'KN 2019'!AE19,"")</f>
        <v>335</v>
      </c>
      <c r="P29" s="47">
        <f>IF(ISNUMBER('KN 2019'!AF19),'KN 2019'!AF19,"")</f>
        <v>630.63076923076926</v>
      </c>
    </row>
    <row r="30" spans="1:16" x14ac:dyDescent="0.25">
      <c r="A30" s="43" t="s">
        <v>25</v>
      </c>
      <c r="B30" s="37">
        <f>IF(ISNUMBER('KN 2019'!BN19),'KN 2019'!BN19,"")</f>
        <v>21.5</v>
      </c>
      <c r="C30" s="37">
        <f>IF(ISNUMBER('KN 2019'!BO19),'KN 2019'!BO19,"")</f>
        <v>16.734601178594055</v>
      </c>
      <c r="D30" s="37">
        <f>IF(ISNUMBER('KN 2019'!BP19),'KN 2019'!BP19,"")</f>
        <v>17.948844484480006</v>
      </c>
      <c r="E30" s="37">
        <f>IF(ISNUMBER('KN 2019'!BQ19),'KN 2019'!BQ19,"")</f>
        <v>18.940000000000001</v>
      </c>
      <c r="F30" s="37">
        <f>IF(ISNUMBER('KN 2019'!BR19),'KN 2019'!BR19,"")</f>
        <v>23.74</v>
      </c>
      <c r="G30" s="37">
        <f>IF(ISNUMBER('KN 2019'!BS19),'KN 2019'!BS19,"")</f>
        <v>19.3</v>
      </c>
      <c r="H30" s="37">
        <f>IF(ISNUMBER('KN 2019'!BT19),'KN 2019'!BT19,"")</f>
        <v>19.426389286213269</v>
      </c>
      <c r="I30" s="37">
        <f>IF(ISNUMBER('KN 2019'!BU19),'KN 2019'!BU19,"")</f>
        <v>17.89</v>
      </c>
      <c r="J30" s="37">
        <f>IF(ISNUMBER('KN 2019'!BV19),'KN 2019'!BV19,"")</f>
        <v>18.489999999999998</v>
      </c>
      <c r="K30" s="37">
        <f>IF(ISNUMBER('KN 2019'!BW19),'KN 2019'!BW19,"")</f>
        <v>18.638999999999999</v>
      </c>
      <c r="L30" s="37">
        <f>IF(ISNUMBER('KN 2019'!BX19),'KN 2019'!BX19,"")</f>
        <v>19.5078</v>
      </c>
      <c r="M30" s="76">
        <f>IF(ISNUMBER('KN 2019'!BY19),'KN 2019'!BY19,"")</f>
        <v>17.850000000000001</v>
      </c>
      <c r="N30" s="76" t="str">
        <f>IF(ISNUMBER('KN 2019'!BZ19),'KN 2019'!BZ19,"")</f>
        <v/>
      </c>
      <c r="O30" s="37">
        <f>IF(ISNUMBER('KN 2019'!CA19),'KN 2019'!CA19,"")</f>
        <v>19.95</v>
      </c>
      <c r="P30" s="48">
        <f>IF(ISNUMBER('KN 2019'!CB19),'KN 2019'!CB19,"")</f>
        <v>19.224356534560567</v>
      </c>
    </row>
    <row r="31" spans="1:16" s="39" customFormat="1" x14ac:dyDescent="0.25">
      <c r="A31" s="42" t="s">
        <v>26</v>
      </c>
      <c r="B31" s="3">
        <f>IF(ISNUMBER('KN 2019'!CD19),'KN 2019'!CD19,"")</f>
        <v>40000</v>
      </c>
      <c r="C31" s="3">
        <f>IF(ISNUMBER('KN 2019'!CE19),'KN 2019'!CE19,"")</f>
        <v>41791</v>
      </c>
      <c r="D31" s="3">
        <f>IF(ISNUMBER('KN 2019'!CF19),'KN 2019'!CF19,"")</f>
        <v>39085</v>
      </c>
      <c r="E31" s="3">
        <f>IF(ISNUMBER('KN 2019'!CG19),'KN 2019'!CG19,"")</f>
        <v>39500</v>
      </c>
      <c r="F31" s="3">
        <f>IF(ISNUMBER('KN 2019'!CH19),'KN 2019'!CH19,"")</f>
        <v>37200</v>
      </c>
      <c r="G31" s="3">
        <f>IF(ISNUMBER('KN 2019'!CI19),'KN 2019'!CI19,"")</f>
        <v>36165</v>
      </c>
      <c r="H31" s="3">
        <f>IF(ISNUMBER('KN 2019'!CJ19),'KN 2019'!CJ19,"")</f>
        <v>38300</v>
      </c>
      <c r="I31" s="3">
        <f>IF(ISNUMBER('KN 2019'!CK19),'KN 2019'!CK19,"")</f>
        <v>38338</v>
      </c>
      <c r="J31" s="3">
        <f>IF(ISNUMBER('KN 2019'!CL19),'KN 2019'!CL19,"")</f>
        <v>38058</v>
      </c>
      <c r="K31" s="3">
        <f>IF(ISNUMBER('KN 2019'!CM19),'KN 2019'!CM19,"")</f>
        <v>39084</v>
      </c>
      <c r="L31" s="3">
        <f>IF(ISNUMBER('KN 2019'!CN19),'KN 2019'!CN19,"")</f>
        <v>40060</v>
      </c>
      <c r="M31" s="72">
        <f>IF(ISNUMBER('KN 2019'!CO19),'KN 2019'!CO19,"")</f>
        <v>40681</v>
      </c>
      <c r="N31" s="72" t="str">
        <f>IF(ISNUMBER('KN 2019'!CP19),'KN 2019'!CP19,"")</f>
        <v/>
      </c>
      <c r="O31" s="3">
        <f>IF(ISNUMBER('KN 2019'!CQ19),'KN 2019'!CQ19,"")</f>
        <v>39450</v>
      </c>
      <c r="P31" s="49">
        <f>IF(ISNUMBER('KN 2019'!CR19),'KN 2019'!CR19,"")</f>
        <v>39054.769230769234</v>
      </c>
    </row>
    <row r="32" spans="1:16" x14ac:dyDescent="0.25">
      <c r="A32" s="43" t="s">
        <v>27</v>
      </c>
      <c r="B32" s="37">
        <f>IF(ISNUMBER('KN 2019'!CT19),'KN 2019'!CT19,"")</f>
        <v>62</v>
      </c>
      <c r="C32" s="37">
        <f>IF(ISNUMBER('KN 2019'!CU19),'KN 2019'!CU19,"")</f>
        <v>60</v>
      </c>
      <c r="D32" s="37">
        <f>IF(ISNUMBER('KN 2019'!CV19),'KN 2019'!CV19,"")</f>
        <v>60</v>
      </c>
      <c r="E32" s="37">
        <f>IF(ISNUMBER('KN 2019'!CW19),'KN 2019'!CW19,"")</f>
        <v>66</v>
      </c>
      <c r="F32" s="37">
        <f>IF(ISNUMBER('KN 2019'!CX19),'KN 2019'!CX19,"")</f>
        <v>73</v>
      </c>
      <c r="G32" s="37">
        <f>IF(ISNUMBER('KN 2019'!CY19),'KN 2019'!CY19,"")</f>
        <v>97</v>
      </c>
      <c r="H32" s="37">
        <f>IF(ISNUMBER('KN 2019'!CZ19),'KN 2019'!CZ19,"")</f>
        <v>63.981291527999986</v>
      </c>
      <c r="I32" s="37">
        <f>IF(ISNUMBER('KN 2019'!DA19),'KN 2019'!DA19,"")</f>
        <v>63.32</v>
      </c>
      <c r="J32" s="37">
        <f>IF(ISNUMBER('KN 2019'!DB19),'KN 2019'!DB19,"")</f>
        <v>55</v>
      </c>
      <c r="K32" s="37">
        <f>IF(ISNUMBER('KN 2019'!DC19),'KN 2019'!DC19,"")</f>
        <v>60.72</v>
      </c>
      <c r="L32" s="37">
        <f>IF(ISNUMBER('KN 2019'!DD19),'KN 2019'!DD19,"")</f>
        <v>61.84</v>
      </c>
      <c r="M32" s="76">
        <f>IF(ISNUMBER('KN 2019'!DE19),'KN 2019'!DE19,"")</f>
        <v>62.31</v>
      </c>
      <c r="N32" s="76" t="str">
        <f>IF(ISNUMBER('KN 2019'!DF19),'KN 2019'!DF19,"")</f>
        <v/>
      </c>
      <c r="O32" s="37">
        <f>IF(ISNUMBER('KN 2019'!DG19),'KN 2019'!DG19,"")</f>
        <v>70.900000000000006</v>
      </c>
      <c r="P32" s="48">
        <f>IF(ISNUMBER('KN 2019'!DH19),'KN 2019'!DH19,"")</f>
        <v>65.851637809846153</v>
      </c>
    </row>
    <row r="33" spans="1:16" s="39" customFormat="1" ht="15.75" thickBot="1" x14ac:dyDescent="0.3">
      <c r="A33" s="44" t="s">
        <v>28</v>
      </c>
      <c r="B33" s="40">
        <f>IF(ISNUMBER('KN 2019'!DJ19),'KN 2019'!DJ19,"")</f>
        <v>24370</v>
      </c>
      <c r="C33" s="40">
        <f>IF(ISNUMBER('KN 2019'!DK19),'KN 2019'!DK19,"")</f>
        <v>23784</v>
      </c>
      <c r="D33" s="40">
        <f>IF(ISNUMBER('KN 2019'!DL19),'KN 2019'!DL19,"")</f>
        <v>21160</v>
      </c>
      <c r="E33" s="40">
        <f>IF(ISNUMBER('KN 2019'!DM19),'KN 2019'!DM19,"")</f>
        <v>21960</v>
      </c>
      <c r="F33" s="40">
        <f>IF(ISNUMBER('KN 2019'!DN19),'KN 2019'!DN19,"")</f>
        <v>20200</v>
      </c>
      <c r="G33" s="40">
        <f>IF(ISNUMBER('KN 2019'!DO19),'KN 2019'!DO19,"")</f>
        <v>19504</v>
      </c>
      <c r="H33" s="40">
        <f>IF(ISNUMBER('KN 2019'!DP19),'KN 2019'!DP19,"")</f>
        <v>22470</v>
      </c>
      <c r="I33" s="40">
        <f>IF(ISNUMBER('KN 2019'!DQ19),'KN 2019'!DQ19,"")</f>
        <v>21206</v>
      </c>
      <c r="J33" s="40">
        <f>IF(ISNUMBER('KN 2019'!DR19),'KN 2019'!DR19,"")</f>
        <v>23490</v>
      </c>
      <c r="K33" s="40">
        <f>IF(ISNUMBER('KN 2019'!DS19),'KN 2019'!DS19,"")</f>
        <v>20739</v>
      </c>
      <c r="L33" s="40">
        <f>IF(ISNUMBER('KN 2019'!DT19),'KN 2019'!DT19,"")</f>
        <v>23225</v>
      </c>
      <c r="M33" s="94">
        <f>IF(ISNUMBER('KN 2019'!DU19),'KN 2019'!DU19,"")</f>
        <v>21397</v>
      </c>
      <c r="N33" s="94" t="str">
        <f>IF(ISNUMBER('KN 2019'!DV19),'KN 2019'!DV19,"")</f>
        <v/>
      </c>
      <c r="O33" s="40">
        <f>IF(ISNUMBER('KN 2019'!DW19),'KN 2019'!DW19,"")</f>
        <v>21880</v>
      </c>
      <c r="P33" s="50">
        <f>IF(ISNUMBER('KN 2019'!DX19),'KN 2019'!DX19,"")</f>
        <v>21952.692307692309</v>
      </c>
    </row>
    <row r="34" spans="1:16" s="41" customFormat="1" ht="19.5" thickBot="1" x14ac:dyDescent="0.35">
      <c r="A34" s="98" t="str">
        <f>'KN 2019'!A20</f>
        <v>23-55-H/02 Karosář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f>IF(ISNUMBER('KN 2019'!B20),'KN 2019'!B20,"")</f>
        <v>27251.985461154018</v>
      </c>
      <c r="C35" s="52">
        <f>IF(ISNUMBER('KN 2019'!C20),'KN 2019'!C20,"")</f>
        <v>27661.296333333325</v>
      </c>
      <c r="D35" s="52">
        <f>IF(ISNUMBER('KN 2019'!D20),'KN 2019'!D20,"")</f>
        <v>23960.784694776601</v>
      </c>
      <c r="E35" s="52">
        <f>IF(ISNUMBER('KN 2019'!E20),'KN 2019'!E20,"")</f>
        <v>25440.69107363225</v>
      </c>
      <c r="F35" s="92" t="str">
        <f>IF(ISNUMBER('KN 2019'!F20),'KN 2019'!F20,"")</f>
        <v/>
      </c>
      <c r="G35" s="52">
        <f>IF(ISNUMBER('KN 2019'!G20),'KN 2019'!G20,"")</f>
        <v>25086.847170604015</v>
      </c>
      <c r="H35" s="52" t="str">
        <f>IF(ISNUMBER('KN 2019'!H20),'KN 2019'!H20,"")</f>
        <v/>
      </c>
      <c r="I35" s="52">
        <f>IF(ISNUMBER('KN 2019'!I20),'KN 2019'!I20,"")</f>
        <v>24968.55179174908</v>
      </c>
      <c r="J35" s="52">
        <f>IF(ISNUMBER('KN 2019'!J20),'KN 2019'!J20,"")</f>
        <v>26190.404562227439</v>
      </c>
      <c r="K35" s="52">
        <f>IF(ISNUMBER('KN 2019'!K20),'KN 2019'!K20,"")</f>
        <v>24622.334437303733</v>
      </c>
      <c r="L35" s="52">
        <f>IF(ISNUMBER('KN 2019'!L20),'KN 2019'!L20,"")</f>
        <v>29651.412189456285</v>
      </c>
      <c r="M35" s="52">
        <f>IF(ISNUMBER('KN 2019'!M20),'KN 2019'!M20,"")</f>
        <v>25769.176803914055</v>
      </c>
      <c r="N35" s="52">
        <f>IF(ISNUMBER('KN 2019'!N20),'KN 2019'!N20,"")</f>
        <v>23801.265306122448</v>
      </c>
      <c r="O35" s="52">
        <f>IF(ISNUMBER('KN 2019'!O20),'KN 2019'!O20,"")</f>
        <v>24567.060664963032</v>
      </c>
      <c r="P35" s="46">
        <f>IF(ISNUMBER('KN 2019'!P20),'KN 2019'!P20,"")</f>
        <v>25747.650874103023</v>
      </c>
    </row>
    <row r="36" spans="1:16" s="39" customFormat="1" x14ac:dyDescent="0.25">
      <c r="A36" s="42" t="s">
        <v>52</v>
      </c>
      <c r="B36" s="38">
        <f>IF(ISNUMBER('KN 2019'!R20),'KN 2019'!R20,"")</f>
        <v>3600</v>
      </c>
      <c r="C36" s="38">
        <f>IF(ISNUMBER('KN 2019'!S20),'KN 2019'!S20,"")</f>
        <v>3429</v>
      </c>
      <c r="D36" s="38">
        <f>IF(ISNUMBER('KN 2019'!T20),'KN 2019'!T20,"")</f>
        <v>750</v>
      </c>
      <c r="E36" s="38">
        <f>IF(ISNUMBER('KN 2019'!U20),'KN 2019'!U20,"")</f>
        <v>548</v>
      </c>
      <c r="F36" s="93" t="str">
        <f>IF(ISNUMBER('KN 2019'!V20),'KN 2019'!V20,"")</f>
        <v/>
      </c>
      <c r="G36" s="38">
        <f>IF(ISNUMBER('KN 2019'!W20),'KN 2019'!W20,"")</f>
        <v>385</v>
      </c>
      <c r="H36" s="38" t="str">
        <f>IF(ISNUMBER('KN 2019'!X20),'KN 2019'!X20,"")</f>
        <v/>
      </c>
      <c r="I36" s="38">
        <f>IF(ISNUMBER('KN 2019'!Y20),'KN 2019'!Y20,"")</f>
        <v>724.9</v>
      </c>
      <c r="J36" s="38">
        <f>IF(ISNUMBER('KN 2019'!Z20),'KN 2019'!Z20,"")</f>
        <v>681</v>
      </c>
      <c r="K36" s="38">
        <f>IF(ISNUMBER('KN 2019'!AA20),'KN 2019'!AA20,"")</f>
        <v>606</v>
      </c>
      <c r="L36" s="38">
        <f>IF(ISNUMBER('KN 2019'!AB20),'KN 2019'!AB20,"")</f>
        <v>426</v>
      </c>
      <c r="M36" s="38">
        <f>IF(ISNUMBER('KN 2019'!AC20),'KN 2019'!AC20,"")</f>
        <v>743</v>
      </c>
      <c r="N36" s="38">
        <f>IF(ISNUMBER('KN 2019'!AD20),'KN 2019'!AD20,"")</f>
        <v>2586</v>
      </c>
      <c r="O36" s="38">
        <f>IF(ISNUMBER('KN 2019'!AE20),'KN 2019'!AE20,"")</f>
        <v>335</v>
      </c>
      <c r="P36" s="47">
        <f>IF(ISNUMBER('KN 2019'!AF20),'KN 2019'!AF20,"")</f>
        <v>1234.4916666666666</v>
      </c>
    </row>
    <row r="37" spans="1:16" x14ac:dyDescent="0.25">
      <c r="A37" s="43" t="s">
        <v>25</v>
      </c>
      <c r="B37" s="37">
        <f>IF(ISNUMBER('KN 2019'!BN20),'KN 2019'!BN20,"")</f>
        <v>21.3</v>
      </c>
      <c r="C37" s="37">
        <f>IF(ISNUMBER('KN 2019'!BO20),'KN 2019'!BO20,"")</f>
        <v>21.894914985324068</v>
      </c>
      <c r="D37" s="37">
        <f>IF(ISNUMBER('KN 2019'!BP20),'KN 2019'!BP20,"")</f>
        <v>22.984266919040007</v>
      </c>
      <c r="E37" s="37">
        <f>IF(ISNUMBER('KN 2019'!BQ20),'KN 2019'!BQ20,"")</f>
        <v>22.1</v>
      </c>
      <c r="F37" s="76" t="str">
        <f>IF(ISNUMBER('KN 2019'!BR20),'KN 2019'!BR20,"")</f>
        <v/>
      </c>
      <c r="G37" s="37">
        <f>IF(ISNUMBER('KN 2019'!BS20),'KN 2019'!BS20,"")</f>
        <v>19.14</v>
      </c>
      <c r="H37" s="37" t="str">
        <f>IF(ISNUMBER('KN 2019'!BT20),'KN 2019'!BT20,"")</f>
        <v/>
      </c>
      <c r="I37" s="37">
        <f>IF(ISNUMBER('KN 2019'!BU20),'KN 2019'!BU20,"")</f>
        <v>21.96</v>
      </c>
      <c r="J37" s="37">
        <f>IF(ISNUMBER('KN 2019'!BV20),'KN 2019'!BV20,"")</f>
        <v>21.68</v>
      </c>
      <c r="K37" s="37">
        <f>IF(ISNUMBER('KN 2019'!BW20),'KN 2019'!BW20,"")</f>
        <v>22.852</v>
      </c>
      <c r="L37" s="37">
        <f>IF(ISNUMBER('KN 2019'!BX20),'KN 2019'!BX20,"")</f>
        <v>19.118204651162792</v>
      </c>
      <c r="M37" s="37">
        <f>IF(ISNUMBER('KN 2019'!BY20),'KN 2019'!BY20,"")</f>
        <v>22.55</v>
      </c>
      <c r="N37" s="37">
        <f>IF(ISNUMBER('KN 2019'!BZ20),'KN 2019'!BZ20,"")</f>
        <v>24</v>
      </c>
      <c r="O37" s="37">
        <f>IF(ISNUMBER('KN 2019'!CA20),'KN 2019'!CA20,"")</f>
        <v>22.69</v>
      </c>
      <c r="P37" s="48">
        <f>IF(ISNUMBER('KN 2019'!CB20),'KN 2019'!CB20,"")</f>
        <v>21.855782212960573</v>
      </c>
    </row>
    <row r="38" spans="1:16" s="39" customFormat="1" x14ac:dyDescent="0.25">
      <c r="A38" s="42" t="s">
        <v>26</v>
      </c>
      <c r="B38" s="3">
        <f>IF(ISNUMBER('KN 2019'!CD20),'KN 2019'!CD20,"")</f>
        <v>40000</v>
      </c>
      <c r="C38" s="3">
        <f>IF(ISNUMBER('KN 2019'!CE20),'KN 2019'!CE20,"")</f>
        <v>41791</v>
      </c>
      <c r="D38" s="3">
        <f>IF(ISNUMBER('KN 2019'!CF20),'KN 2019'!CF20,"")</f>
        <v>39085</v>
      </c>
      <c r="E38" s="3">
        <f>IF(ISNUMBER('KN 2019'!CG20),'KN 2019'!CG20,"")</f>
        <v>39500</v>
      </c>
      <c r="F38" s="72" t="str">
        <f>IF(ISNUMBER('KN 2019'!CH20),'KN 2019'!CH20,"")</f>
        <v/>
      </c>
      <c r="G38" s="3">
        <f>IF(ISNUMBER('KN 2019'!CI20),'KN 2019'!CI20,"")</f>
        <v>36165</v>
      </c>
      <c r="H38" s="3" t="str">
        <f>IF(ISNUMBER('KN 2019'!CJ20),'KN 2019'!CJ20,"")</f>
        <v/>
      </c>
      <c r="I38" s="3">
        <f>IF(ISNUMBER('KN 2019'!CK20),'KN 2019'!CK20,"")</f>
        <v>38338</v>
      </c>
      <c r="J38" s="3">
        <f>IF(ISNUMBER('KN 2019'!CL20),'KN 2019'!CL20,"")</f>
        <v>38058</v>
      </c>
      <c r="K38" s="3">
        <f>IF(ISNUMBER('KN 2019'!CM20),'KN 2019'!CM20,"")</f>
        <v>39084</v>
      </c>
      <c r="L38" s="3">
        <f>IF(ISNUMBER('KN 2019'!CN20),'KN 2019'!CN20,"")</f>
        <v>40060</v>
      </c>
      <c r="M38" s="3">
        <f>IF(ISNUMBER('KN 2019'!CO20),'KN 2019'!CO20,"")</f>
        <v>40681</v>
      </c>
      <c r="N38" s="3">
        <f>IF(ISNUMBER('KN 2019'!CP20),'KN 2019'!CP20,"")</f>
        <v>36876</v>
      </c>
      <c r="O38" s="3">
        <f>IF(ISNUMBER('KN 2019'!CQ20),'KN 2019'!CQ20,"")</f>
        <v>39450</v>
      </c>
      <c r="P38" s="49">
        <f>IF(ISNUMBER('KN 2019'!CR20),'KN 2019'!CR20,"")</f>
        <v>39090.666666666664</v>
      </c>
    </row>
    <row r="39" spans="1:16" x14ac:dyDescent="0.25">
      <c r="A39" s="43" t="s">
        <v>27</v>
      </c>
      <c r="B39" s="37">
        <f>IF(ISNUMBER('KN 2019'!CT20),'KN 2019'!CT20,"")</f>
        <v>62</v>
      </c>
      <c r="C39" s="37">
        <f>IF(ISNUMBER('KN 2019'!CU20),'KN 2019'!CU20,"")</f>
        <v>60</v>
      </c>
      <c r="D39" s="37">
        <f>IF(ISNUMBER('KN 2019'!CV20),'KN 2019'!CV20,"")</f>
        <v>71.433152388595218</v>
      </c>
      <c r="E39" s="37">
        <f>IF(ISNUMBER('KN 2019'!CW20),'KN 2019'!CW20,"")</f>
        <v>66</v>
      </c>
      <c r="F39" s="76" t="str">
        <f>IF(ISNUMBER('KN 2019'!CX20),'KN 2019'!CX20,"")</f>
        <v/>
      </c>
      <c r="G39" s="37">
        <f>IF(ISNUMBER('KN 2019'!CY20),'KN 2019'!CY20,"")</f>
        <v>97</v>
      </c>
      <c r="H39" s="37" t="str">
        <f>IF(ISNUMBER('KN 2019'!CZ20),'KN 2019'!CZ20,"")</f>
        <v/>
      </c>
      <c r="I39" s="37">
        <f>IF(ISNUMBER('KN 2019'!DA20),'KN 2019'!DA20,"")</f>
        <v>63.32</v>
      </c>
      <c r="J39" s="37">
        <f>IF(ISNUMBER('KN 2019'!DB20),'KN 2019'!DB20,"")</f>
        <v>55</v>
      </c>
      <c r="K39" s="37">
        <f>IF(ISNUMBER('KN 2019'!DC20),'KN 2019'!DC20,"")</f>
        <v>60.72</v>
      </c>
      <c r="L39" s="37">
        <f>IF(ISNUMBER('KN 2019'!DD20),'KN 2019'!DD20,"")</f>
        <v>61.84</v>
      </c>
      <c r="M39" s="37">
        <f>IF(ISNUMBER('KN 2019'!DE20),'KN 2019'!DE20,"")</f>
        <v>62.309999999999995</v>
      </c>
      <c r="N39" s="37">
        <f>IF(ISNUMBER('KN 2019'!DF20),'KN 2019'!DF20,"")</f>
        <v>49</v>
      </c>
      <c r="O39" s="37">
        <f>IF(ISNUMBER('KN 2019'!DG20),'KN 2019'!DG20,"")</f>
        <v>70.900000000000006</v>
      </c>
      <c r="P39" s="48">
        <f>IF(ISNUMBER('KN 2019'!DH20),'KN 2019'!DH20,"")</f>
        <v>64.960262699049593</v>
      </c>
    </row>
    <row r="40" spans="1:16" s="39" customFormat="1" ht="15.75" thickBot="1" x14ac:dyDescent="0.3">
      <c r="A40" s="44" t="s">
        <v>28</v>
      </c>
      <c r="B40" s="40">
        <f>IF(ISNUMBER('KN 2019'!DJ20),'KN 2019'!DJ20,"")</f>
        <v>24370</v>
      </c>
      <c r="C40" s="40">
        <f>IF(ISNUMBER('KN 2019'!DK20),'KN 2019'!DK20,"")</f>
        <v>23784</v>
      </c>
      <c r="D40" s="40">
        <f>IF(ISNUMBER('KN 2019'!DL20),'KN 2019'!DL20,"")</f>
        <v>21160</v>
      </c>
      <c r="E40" s="40">
        <f>IF(ISNUMBER('KN 2019'!DM20),'KN 2019'!DM20,"")</f>
        <v>21960</v>
      </c>
      <c r="F40" s="94" t="str">
        <f>IF(ISNUMBER('KN 2019'!DN20),'KN 2019'!DN20,"")</f>
        <v/>
      </c>
      <c r="G40" s="40">
        <f>IF(ISNUMBER('KN 2019'!DO20),'KN 2019'!DO20,"")</f>
        <v>19504</v>
      </c>
      <c r="H40" s="40" t="str">
        <f>IF(ISNUMBER('KN 2019'!DP20),'KN 2019'!DP20,"")</f>
        <v/>
      </c>
      <c r="I40" s="40">
        <f>IF(ISNUMBER('KN 2019'!DQ20),'KN 2019'!DQ20,"")</f>
        <v>21206</v>
      </c>
      <c r="J40" s="40">
        <f>IF(ISNUMBER('KN 2019'!DR20),'KN 2019'!DR20,"")</f>
        <v>23490</v>
      </c>
      <c r="K40" s="40">
        <f>IF(ISNUMBER('KN 2019'!DS20),'KN 2019'!DS20,"")</f>
        <v>20739</v>
      </c>
      <c r="L40" s="40">
        <f>IF(ISNUMBER('KN 2019'!DT20),'KN 2019'!DT20,"")</f>
        <v>23225</v>
      </c>
      <c r="M40" s="40">
        <f>IF(ISNUMBER('KN 2019'!DU20),'KN 2019'!DU20,"")</f>
        <v>21397</v>
      </c>
      <c r="N40" s="40">
        <f>IF(ISNUMBER('KN 2019'!DV20),'KN 2019'!DV20,"")</f>
        <v>21900</v>
      </c>
      <c r="O40" s="40">
        <f>IF(ISNUMBER('KN 2019'!DW20),'KN 2019'!DW20,"")</f>
        <v>21880</v>
      </c>
      <c r="P40" s="50">
        <f>IF(ISNUMBER('KN 2019'!DX20),'KN 2019'!DX20,"")</f>
        <v>22051.25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3" sqref="A3:P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2019'!A23</f>
        <v>65-51-H/01 Kuchař - číšník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f>IF(ISNUMBER('KN 2019'!B23),'KN 2019'!B23,"")</f>
        <v>27925.071428571428</v>
      </c>
      <c r="C7" s="52">
        <f>IF(ISNUMBER('KN 2019'!C23),'KN 2019'!C23,"")</f>
        <v>27691.745110663982</v>
      </c>
      <c r="D7" s="52">
        <f>IF(ISNUMBER('KN 2019'!D23),'KN 2019'!D23,"")</f>
        <v>26582.667230253614</v>
      </c>
      <c r="E7" s="52">
        <f>IF(ISNUMBER('KN 2019'!E23),'KN 2019'!E23,"")</f>
        <v>26273.399818371399</v>
      </c>
      <c r="F7" s="52">
        <f>IF(ISNUMBER('KN 2019'!F23),'KN 2019'!F23,"")</f>
        <v>23064.274240672057</v>
      </c>
      <c r="G7" s="52">
        <f>IF(ISNUMBER('KN 2019'!G23),'KN 2019'!G23,"")</f>
        <v>25204.992005597738</v>
      </c>
      <c r="H7" s="52">
        <f>IF(ISNUMBER('KN 2019'!H23),'KN 2019'!H23,"")</f>
        <v>27410.310013062022</v>
      </c>
      <c r="I7" s="52">
        <f>IF(ISNUMBER('KN 2019'!I23),'KN 2019'!I23,"")</f>
        <v>25264.911554502309</v>
      </c>
      <c r="J7" s="52">
        <f>IF(ISNUMBER('KN 2019'!J23),'KN 2019'!J23,"")</f>
        <v>25281.015595702913</v>
      </c>
      <c r="K7" s="52">
        <f>IF(ISNUMBER('KN 2019'!K23),'KN 2019'!K23,"")</f>
        <v>25265.018900642088</v>
      </c>
      <c r="L7" s="52">
        <f>IF(ISNUMBER('KN 2019'!L23),'KN 2019'!L23,"")</f>
        <v>26496.029986637717</v>
      </c>
      <c r="M7" s="52">
        <f>IF(ISNUMBER('KN 2019'!M23),'KN 2019'!M23,"")</f>
        <v>25974.462755806708</v>
      </c>
      <c r="N7" s="52">
        <f>IF(ISNUMBER('KN 2019'!N23),'KN 2019'!N23,"")</f>
        <v>28342.940981798125</v>
      </c>
      <c r="O7" s="52">
        <f>IF(ISNUMBER('KN 2019'!O23),'KN 2019'!O23,"")</f>
        <v>25061.146433994767</v>
      </c>
      <c r="P7" s="46">
        <f>IF(ISNUMBER('KN 2019'!P23),'KN 2019'!P23,"")</f>
        <v>26131.284718305487</v>
      </c>
    </row>
    <row r="8" spans="1:31" s="39" customFormat="1" x14ac:dyDescent="0.25">
      <c r="A8" s="42" t="s">
        <v>52</v>
      </c>
      <c r="B8" s="38">
        <f>IF(ISNUMBER('KN 2019'!R23),'KN 2019'!R23,"")</f>
        <v>0</v>
      </c>
      <c r="C8" s="38">
        <f>IF(ISNUMBER('KN 2019'!S23),'KN 2019'!S23,"")</f>
        <v>0</v>
      </c>
      <c r="D8" s="38">
        <f>IF(ISNUMBER('KN 2019'!T23),'KN 2019'!T23,"")</f>
        <v>0</v>
      </c>
      <c r="E8" s="38">
        <f>IF(ISNUMBER('KN 2019'!U23),'KN 2019'!U23,"")</f>
        <v>265</v>
      </c>
      <c r="F8" s="38">
        <f>IF(ISNUMBER('KN 2019'!V23),'KN 2019'!V23,"")</f>
        <v>0</v>
      </c>
      <c r="G8" s="38">
        <f>IF(ISNUMBER('KN 2019'!W23),'KN 2019'!W23,"")</f>
        <v>226</v>
      </c>
      <c r="H8" s="38">
        <f>IF(ISNUMBER('KN 2019'!X23),'KN 2019'!X23,"")</f>
        <v>0</v>
      </c>
      <c r="I8" s="38">
        <f>IF(ISNUMBER('KN 2019'!Y23),'KN 2019'!Y23,"")</f>
        <v>75.8</v>
      </c>
      <c r="J8" s="38">
        <f>IF(ISNUMBER('KN 2019'!Z23),'KN 2019'!Z23,"")</f>
        <v>76</v>
      </c>
      <c r="K8" s="38">
        <f>IF(ISNUMBER('KN 2019'!AA23),'KN 2019'!AA23,"")</f>
        <v>124</v>
      </c>
      <c r="L8" s="38">
        <f>IF(ISNUMBER('KN 2019'!AB23),'KN 2019'!AB23,"")</f>
        <v>0</v>
      </c>
      <c r="M8" s="38">
        <f>IF(ISNUMBER('KN 2019'!AC23),'KN 2019'!AC23,"")</f>
        <v>0</v>
      </c>
      <c r="N8" s="38">
        <f>IF(ISNUMBER('KN 2019'!AD23),'KN 2019'!AD23,"")</f>
        <v>0</v>
      </c>
      <c r="O8" s="38">
        <f>IF(ISNUMBER('KN 2019'!AE23),'KN 2019'!AE23,"")</f>
        <v>335</v>
      </c>
      <c r="P8" s="47">
        <f>IF(ISNUMBER('KN 2019'!AF23),'KN 2019'!AF23,"")</f>
        <v>183.63333333333333</v>
      </c>
    </row>
    <row r="9" spans="1:31" x14ac:dyDescent="0.25">
      <c r="A9" s="43" t="s">
        <v>25</v>
      </c>
      <c r="B9" s="37">
        <f>IF(ISNUMBER('KN 2019'!BN23),'KN 2019'!BN23,"")</f>
        <v>22.4</v>
      </c>
      <c r="C9" s="37">
        <f>IF(ISNUMBER('KN 2019'!BO23),'KN 2019'!BO23,"")</f>
        <v>21.672719167976901</v>
      </c>
      <c r="D9" s="37">
        <f>IF(ISNUMBER('KN 2019'!BP23),'KN 2019'!BP23,"")</f>
        <v>20.243210351840006</v>
      </c>
      <c r="E9" s="37">
        <f>IF(ISNUMBER('KN 2019'!BQ23),'KN 2019'!BQ23,"")</f>
        <v>22.87</v>
      </c>
      <c r="F9" s="37">
        <f>IF(ISNUMBER('KN 2019'!BR23),'KN 2019'!BR23,"")</f>
        <v>22.66</v>
      </c>
      <c r="G9" s="37">
        <f>IF(ISNUMBER('KN 2019'!BS23),'KN 2019'!BS23,"")</f>
        <v>20.99</v>
      </c>
      <c r="H9" s="37">
        <f>IF(ISNUMBER('KN 2019'!BT23),'KN 2019'!BT23,"")</f>
        <v>19.960219593838119</v>
      </c>
      <c r="I9" s="37">
        <f>IF(ISNUMBER('KN 2019'!BU23),'KN 2019'!BU23,"")</f>
        <v>21.7</v>
      </c>
      <c r="J9" s="37">
        <f>IF(ISNUMBER('KN 2019'!BV23),'KN 2019'!BV23,"")</f>
        <v>18.63</v>
      </c>
      <c r="K9" s="37">
        <f>IF(ISNUMBER('KN 2019'!BW23),'KN 2019'!BW23,"")</f>
        <v>21.146000000000001</v>
      </c>
      <c r="L9" s="37">
        <f>IF(ISNUMBER('KN 2019'!BX23),'KN 2019'!BX23,"")</f>
        <v>21.390909090909094</v>
      </c>
      <c r="M9" s="37">
        <f>IF(ISNUMBER('KN 2019'!BY23),'KN 2019'!BY23,"")</f>
        <v>22.34</v>
      </c>
      <c r="N9" s="37">
        <f>IF(ISNUMBER('KN 2019'!BZ23),'KN 2019'!BZ23,"")</f>
        <v>18.5</v>
      </c>
      <c r="O9" s="37">
        <f>IF(ISNUMBER('KN 2019'!CA23),'KN 2019'!CA23,"")</f>
        <v>21.74</v>
      </c>
      <c r="P9" s="48">
        <f>IF(ISNUMBER('KN 2019'!CB23),'KN 2019'!CB23,"")</f>
        <v>21.160218443183151</v>
      </c>
    </row>
    <row r="10" spans="1:31" s="39" customFormat="1" x14ac:dyDescent="0.25">
      <c r="A10" s="42" t="s">
        <v>26</v>
      </c>
      <c r="B10" s="3">
        <f>IF(ISNUMBER('KN 2019'!CD23),'KN 2019'!CD23,"")</f>
        <v>36530</v>
      </c>
      <c r="C10" s="3">
        <f>IF(ISNUMBER('KN 2019'!CE23),'KN 2019'!CE23,"")</f>
        <v>37740</v>
      </c>
      <c r="D10" s="3">
        <f>IF(ISNUMBER('KN 2019'!CF23),'KN 2019'!CF23,"")</f>
        <v>36771</v>
      </c>
      <c r="E10" s="3">
        <f>IF(ISNUMBER('KN 2019'!CG23),'KN 2019'!CG23,"")</f>
        <v>38000</v>
      </c>
      <c r="F10" s="3">
        <f>IF(ISNUMBER('KN 2019'!CH23),'KN 2019'!CH23,"")</f>
        <v>35100</v>
      </c>
      <c r="G10" s="3">
        <f>IF(ISNUMBER('KN 2019'!CI23),'KN 2019'!CI23,"")</f>
        <v>32700</v>
      </c>
      <c r="H10" s="3">
        <f>IF(ISNUMBER('KN 2019'!CJ23),'KN 2019'!CJ23,"")</f>
        <v>36040</v>
      </c>
      <c r="I10" s="3">
        <f>IF(ISNUMBER('KN 2019'!CK23),'KN 2019'!CK23,"")</f>
        <v>35281</v>
      </c>
      <c r="J10" s="3">
        <f>IF(ISNUMBER('KN 2019'!CL23),'KN 2019'!CL23,"")</f>
        <v>33254</v>
      </c>
      <c r="K10" s="3">
        <f>IF(ISNUMBER('KN 2019'!CM23),'KN 2019'!CM23,"")</f>
        <v>35086</v>
      </c>
      <c r="L10" s="3">
        <f>IF(ISNUMBER('KN 2019'!CN23),'KN 2019'!CN23,"")</f>
        <v>35755</v>
      </c>
      <c r="M10" s="3">
        <f>IF(ISNUMBER('KN 2019'!CO23),'KN 2019'!CO23,"")</f>
        <v>37546</v>
      </c>
      <c r="N10" s="3">
        <f>IF(ISNUMBER('KN 2019'!CP23),'KN 2019'!CP23,"")</f>
        <v>35427</v>
      </c>
      <c r="O10" s="3">
        <f>IF(ISNUMBER('KN 2019'!CQ23),'KN 2019'!CQ23,"")</f>
        <v>36610</v>
      </c>
      <c r="P10" s="49">
        <f>IF(ISNUMBER('KN 2019'!CR23),'KN 2019'!CR23,"")</f>
        <v>35845.714285714283</v>
      </c>
    </row>
    <row r="11" spans="1:31" x14ac:dyDescent="0.25">
      <c r="A11" s="43" t="s">
        <v>27</v>
      </c>
      <c r="B11" s="37">
        <f>IF(ISNUMBER('KN 2019'!CT23),'KN 2019'!CT23,"")</f>
        <v>35</v>
      </c>
      <c r="C11" s="37">
        <f>IF(ISNUMBER('KN 2019'!CU23),'KN 2019'!CU23,"")</f>
        <v>42</v>
      </c>
      <c r="D11" s="37">
        <f>IF(ISNUMBER('KN 2019'!CV23),'KN 2019'!CV23,"")</f>
        <v>53.064317125652018</v>
      </c>
      <c r="E11" s="37">
        <f>IF(ISNUMBER('KN 2019'!CW23),'KN 2019'!CW23,"")</f>
        <v>41.6</v>
      </c>
      <c r="F11" s="37">
        <f>IF(ISNUMBER('KN 2019'!CX23),'KN 2019'!CX23,"")</f>
        <v>54.15</v>
      </c>
      <c r="G11" s="37">
        <f>IF(ISNUMBER('KN 2019'!CY23),'KN 2019'!CY23,"")</f>
        <v>35.950000000000003</v>
      </c>
      <c r="H11" s="37">
        <f>IF(ISNUMBER('KN 2019'!CZ23),'KN 2019'!CZ23,"")</f>
        <v>47.868669611532006</v>
      </c>
      <c r="I11" s="37">
        <f>IF(ISNUMBER('KN 2019'!DA23),'KN 2019'!DA23,"")</f>
        <v>44.22</v>
      </c>
      <c r="J11" s="37">
        <f>IF(ISNUMBER('KN 2019'!DB23),'KN 2019'!DB23,"")</f>
        <v>73</v>
      </c>
      <c r="K11" s="37">
        <f>IF(ISNUMBER('KN 2019'!DC23),'KN 2019'!DC23,"")</f>
        <v>46.48</v>
      </c>
      <c r="L11" s="37">
        <f>IF(ISNUMBER('KN 2019'!DD23),'KN 2019'!DD23,"")</f>
        <v>43.29</v>
      </c>
      <c r="M11" s="37">
        <f>IF(ISNUMBER('KN 2019'!DE23),'KN 2019'!DE23,"")</f>
        <v>44.22</v>
      </c>
      <c r="N11" s="37">
        <f>IF(ISNUMBER('KN 2019'!DF23),'KN 2019'!DF23,"")</f>
        <v>49</v>
      </c>
      <c r="O11" s="37">
        <f>IF(ISNUMBER('KN 2019'!DG23),'KN 2019'!DG23,"")</f>
        <v>54.1</v>
      </c>
      <c r="P11" s="48">
        <f>IF(ISNUMBER('KN 2019'!DH23),'KN 2019'!DH23,"")</f>
        <v>47.42449905265601</v>
      </c>
    </row>
    <row r="12" spans="1:31" s="39" customFormat="1" ht="15.75" thickBot="1" x14ac:dyDescent="0.3">
      <c r="A12" s="44" t="s">
        <v>28</v>
      </c>
      <c r="B12" s="40">
        <f>IF(ISNUMBER('KN 2019'!DJ23),'KN 2019'!DJ23,"")</f>
        <v>24370</v>
      </c>
      <c r="C12" s="40">
        <f>IF(ISNUMBER('KN 2019'!DK23),'KN 2019'!DK23,"")</f>
        <v>23784</v>
      </c>
      <c r="D12" s="40">
        <f>IF(ISNUMBER('KN 2019'!DL23),'KN 2019'!DL23,"")</f>
        <v>21160</v>
      </c>
      <c r="E12" s="40">
        <f>IF(ISNUMBER('KN 2019'!DM23),'KN 2019'!DM23,"")</f>
        <v>21960</v>
      </c>
      <c r="F12" s="40">
        <f>IF(ISNUMBER('KN 2019'!DN23),'KN 2019'!DN23,"")</f>
        <v>20200</v>
      </c>
      <c r="G12" s="40">
        <f>IF(ISNUMBER('KN 2019'!DO23),'KN 2019'!DO23,"")</f>
        <v>19504</v>
      </c>
      <c r="H12" s="40">
        <f>IF(ISNUMBER('KN 2019'!DP23),'KN 2019'!DP23,"")</f>
        <v>22910</v>
      </c>
      <c r="I12" s="40">
        <f>IF(ISNUMBER('KN 2019'!DQ23),'KN 2019'!DQ23,"")</f>
        <v>21206</v>
      </c>
      <c r="J12" s="40">
        <f>IF(ISNUMBER('KN 2019'!DR23),'KN 2019'!DR23,"")</f>
        <v>23490</v>
      </c>
      <c r="K12" s="40">
        <f>IF(ISNUMBER('KN 2019'!DS23),'KN 2019'!DS23,"")</f>
        <v>20739</v>
      </c>
      <c r="L12" s="40">
        <f>IF(ISNUMBER('KN 2019'!DT23),'KN 2019'!DT23,"")</f>
        <v>23225</v>
      </c>
      <c r="M12" s="40">
        <f>IF(ISNUMBER('KN 2019'!DU23),'KN 2019'!DU23,"")</f>
        <v>21397</v>
      </c>
      <c r="N12" s="40">
        <f>IF(ISNUMBER('KN 2019'!DV23),'KN 2019'!DV23,"")</f>
        <v>21900</v>
      </c>
      <c r="O12" s="40">
        <f>IF(ISNUMBER('KN 2019'!DW23),'KN 2019'!DW23,"")</f>
        <v>21880</v>
      </c>
      <c r="P12" s="50">
        <f>IF(ISNUMBER('KN 2019'!DX23),'KN 2019'!DX23,"")</f>
        <v>21980.357142857141</v>
      </c>
    </row>
    <row r="13" spans="1:31" s="41" customFormat="1" ht="19.5" thickBot="1" x14ac:dyDescent="0.35">
      <c r="A13" s="98" t="str">
        <f>'KN 2019'!A24</f>
        <v>23-68-H/01 Mechanik opravář motorových vozidel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f>IF(ISNUMBER('KN 2019'!B24),'KN 2019'!B24,"")</f>
        <v>35727.422138836773</v>
      </c>
      <c r="C14" s="52">
        <f>IF(ISNUMBER('KN 2019'!C24),'KN 2019'!C24,"")</f>
        <v>35959.66306060605</v>
      </c>
      <c r="D14" s="52">
        <f>IF(ISNUMBER('KN 2019'!D24),'KN 2019'!D24,"")</f>
        <v>39223.930440162701</v>
      </c>
      <c r="E14" s="52">
        <f>IF(ISNUMBER('KN 2019'!E24),'KN 2019'!E24,"")</f>
        <v>33316.863905325445</v>
      </c>
      <c r="F14" s="52">
        <f>IF(ISNUMBER('KN 2019'!F24),'KN 2019'!F24,"")</f>
        <v>27745.651049976026</v>
      </c>
      <c r="G14" s="52">
        <f>IF(ISNUMBER('KN 2019'!G24),'KN 2019'!G24,"")</f>
        <v>32583.130428354954</v>
      </c>
      <c r="H14" s="52">
        <f>IF(ISNUMBER('KN 2019'!H24),'KN 2019'!H24,"")</f>
        <v>34921.256071139986</v>
      </c>
      <c r="I14" s="52">
        <f>IF(ISNUMBER('KN 2019'!I24),'KN 2019'!I24,"")</f>
        <v>32377.587072027032</v>
      </c>
      <c r="J14" s="52">
        <f>IF(ISNUMBER('KN 2019'!J24),'KN 2019'!J24,"")</f>
        <v>39927.599081866865</v>
      </c>
      <c r="K14" s="52">
        <f>IF(ISNUMBER('KN 2019'!K24),'KN 2019'!K24,"")</f>
        <v>34289.47898758878</v>
      </c>
      <c r="L14" s="52">
        <f>IF(ISNUMBER('KN 2019'!L24),'KN 2019'!L24,"")</f>
        <v>31967.615931019252</v>
      </c>
      <c r="M14" s="52">
        <f>IF(ISNUMBER('KN 2019'!M24),'KN 2019'!M24,"")</f>
        <v>32857.437443385104</v>
      </c>
      <c r="N14" s="52">
        <f>IF(ISNUMBER('KN 2019'!N24),'KN 2019'!N24,"")</f>
        <v>30370.559423769508</v>
      </c>
      <c r="O14" s="52">
        <f>IF(ISNUMBER('KN 2019'!O24),'KN 2019'!O24,"")</f>
        <v>27475.273885374565</v>
      </c>
      <c r="P14" s="46">
        <f>IF(ISNUMBER('KN 2019'!P24),'KN 2019'!P24,"")</f>
        <v>33481.676351388072</v>
      </c>
    </row>
    <row r="15" spans="1:31" s="39" customFormat="1" x14ac:dyDescent="0.25">
      <c r="A15" s="42" t="s">
        <v>52</v>
      </c>
      <c r="B15" s="38">
        <f>IF(ISNUMBER('KN 2019'!R24),'KN 2019'!R24,"")</f>
        <v>0</v>
      </c>
      <c r="C15" s="38">
        <f>IF(ISNUMBER('KN 2019'!S24),'KN 2019'!S24,"")</f>
        <v>0</v>
      </c>
      <c r="D15" s="38">
        <f>IF(ISNUMBER('KN 2019'!T24),'KN 2019'!T24,"")</f>
        <v>0</v>
      </c>
      <c r="E15" s="38">
        <f>IF(ISNUMBER('KN 2019'!U24),'KN 2019'!U24,"")</f>
        <v>265</v>
      </c>
      <c r="F15" s="38">
        <f>IF(ISNUMBER('KN 2019'!V24),'KN 2019'!V24,"")</f>
        <v>0</v>
      </c>
      <c r="G15" s="38">
        <f>IF(ISNUMBER('KN 2019'!W24),'KN 2019'!W24,"")</f>
        <v>257</v>
      </c>
      <c r="H15" s="38">
        <f>IF(ISNUMBER('KN 2019'!X24),'KN 2019'!X24,"")</f>
        <v>0</v>
      </c>
      <c r="I15" s="38">
        <f>IF(ISNUMBER('KN 2019'!Y24),'KN 2019'!Y24,"")</f>
        <v>97.1</v>
      </c>
      <c r="J15" s="38">
        <f>IF(ISNUMBER('KN 2019'!Z24),'KN 2019'!Z24,"")</f>
        <v>120</v>
      </c>
      <c r="K15" s="38">
        <f>IF(ISNUMBER('KN 2019'!AA24),'KN 2019'!AA24,"")</f>
        <v>168</v>
      </c>
      <c r="L15" s="38">
        <f>IF(ISNUMBER('KN 2019'!AB24),'KN 2019'!AB24,"")</f>
        <v>0</v>
      </c>
      <c r="M15" s="38">
        <f>IF(ISNUMBER('KN 2019'!AC24),'KN 2019'!AC24,"")</f>
        <v>0</v>
      </c>
      <c r="N15" s="38">
        <f>IF(ISNUMBER('KN 2019'!AD24),'KN 2019'!AD24,"")</f>
        <v>0</v>
      </c>
      <c r="O15" s="38">
        <f>IF(ISNUMBER('KN 2019'!AE24),'KN 2019'!AE24,"")</f>
        <v>335</v>
      </c>
      <c r="P15" s="47">
        <f>IF(ISNUMBER('KN 2019'!AF24),'KN 2019'!AF24,"")</f>
        <v>207.01666666666665</v>
      </c>
    </row>
    <row r="16" spans="1:31" x14ac:dyDescent="0.25">
      <c r="A16" s="43" t="s">
        <v>25</v>
      </c>
      <c r="B16" s="37">
        <f>IF(ISNUMBER('KN 2019'!BN24),'KN 2019'!BN24,"")</f>
        <v>16.399999999999999</v>
      </c>
      <c r="C16" s="37">
        <f>IF(ISNUMBER('KN 2019'!BO24),'KN 2019'!BO24,"")</f>
        <v>16.156016110098346</v>
      </c>
      <c r="D16" s="37">
        <f>IF(ISNUMBER('KN 2019'!BP24),'KN 2019'!BP24,"")</f>
        <v>13.116463277120003</v>
      </c>
      <c r="E16" s="37">
        <f>IF(ISNUMBER('KN 2019'!BQ24),'KN 2019'!BQ24,"")</f>
        <v>16.899999999999999</v>
      </c>
      <c r="F16" s="37">
        <f>IF(ISNUMBER('KN 2019'!BR24),'KN 2019'!BR24,"")</f>
        <v>20.3</v>
      </c>
      <c r="G16" s="37">
        <f>IF(ISNUMBER('KN 2019'!BS24),'KN 2019'!BS24,"")</f>
        <v>15.66</v>
      </c>
      <c r="H16" s="37">
        <f>IF(ISNUMBER('KN 2019'!BT24),'KN 2019'!BT24,"")</f>
        <v>15.335011879988764</v>
      </c>
      <c r="I16" s="37">
        <f>IF(ISNUMBER('KN 2019'!BU24),'KN 2019'!BU24,"")</f>
        <v>16.579999999999998</v>
      </c>
      <c r="J16" s="37">
        <f>IF(ISNUMBER('KN 2019'!BV24),'KN 2019'!BV24,"")</f>
        <v>13.07</v>
      </c>
      <c r="K16" s="37">
        <f>IF(ISNUMBER('KN 2019'!BW24),'KN 2019'!BW24,"")</f>
        <v>14.891999999999999</v>
      </c>
      <c r="L16" s="37">
        <f>IF(ISNUMBER('KN 2019'!BX24),'KN 2019'!BX24,"")</f>
        <v>17.100000000000001</v>
      </c>
      <c r="M16" s="37">
        <f>IF(ISNUMBER('KN 2019'!BY24),'KN 2019'!BY24,"")</f>
        <v>17.239999999999998</v>
      </c>
      <c r="N16" s="37">
        <f>IF(ISNUMBER('KN 2019'!BZ24),'KN 2019'!BZ24,"")</f>
        <v>17</v>
      </c>
      <c r="O16" s="37">
        <f>IF(ISNUMBER('KN 2019'!CA24),'KN 2019'!CA24,"")</f>
        <v>19.420000000000002</v>
      </c>
      <c r="P16" s="48">
        <f>IF(ISNUMBER('KN 2019'!CB24),'KN 2019'!CB24,"")</f>
        <v>16.369249376229078</v>
      </c>
    </row>
    <row r="17" spans="1:16" s="39" customFormat="1" x14ac:dyDescent="0.25">
      <c r="A17" s="42" t="s">
        <v>26</v>
      </c>
      <c r="B17" s="3">
        <f>IF(ISNUMBER('KN 2019'!CD24),'KN 2019'!CD24,"")</f>
        <v>36530</v>
      </c>
      <c r="C17" s="3">
        <f>IF(ISNUMBER('KN 2019'!CE24),'KN 2019'!CE24,"")</f>
        <v>37740</v>
      </c>
      <c r="D17" s="3">
        <f>IF(ISNUMBER('KN 2019'!CF24),'KN 2019'!CF24,"")</f>
        <v>36771</v>
      </c>
      <c r="E17" s="3">
        <f>IF(ISNUMBER('KN 2019'!CG24),'KN 2019'!CG24,"")</f>
        <v>38000</v>
      </c>
      <c r="F17" s="3">
        <f>IF(ISNUMBER('KN 2019'!CH24),'KN 2019'!CH24,"")</f>
        <v>35100</v>
      </c>
      <c r="G17" s="3">
        <f>IF(ISNUMBER('KN 2019'!CI24),'KN 2019'!CI24,"")</f>
        <v>32700</v>
      </c>
      <c r="H17" s="3">
        <f>IF(ISNUMBER('KN 2019'!CJ24),'KN 2019'!CJ24,"")</f>
        <v>36040</v>
      </c>
      <c r="I17" s="3">
        <f>IF(ISNUMBER('KN 2019'!CK24),'KN 2019'!CK24,"")</f>
        <v>35281</v>
      </c>
      <c r="J17" s="3">
        <f>IF(ISNUMBER('KN 2019'!CL24),'KN 2019'!CL24,"")</f>
        <v>33254</v>
      </c>
      <c r="K17" s="3">
        <f>IF(ISNUMBER('KN 2019'!CM24),'KN 2019'!CM24,"")</f>
        <v>35086</v>
      </c>
      <c r="L17" s="3">
        <f>IF(ISNUMBER('KN 2019'!CN24),'KN 2019'!CN24,"")</f>
        <v>35755</v>
      </c>
      <c r="M17" s="3">
        <f>IF(ISNUMBER('KN 2019'!CO24),'KN 2019'!CO24,"")</f>
        <v>37546</v>
      </c>
      <c r="N17" s="3">
        <f>IF(ISNUMBER('KN 2019'!CP24),'KN 2019'!CP24,"")</f>
        <v>35427</v>
      </c>
      <c r="O17" s="3">
        <f>IF(ISNUMBER('KN 2019'!CQ24),'KN 2019'!CQ24,"")</f>
        <v>36610</v>
      </c>
      <c r="P17" s="49">
        <f>IF(ISNUMBER('KN 2019'!CR24),'KN 2019'!CR24,"")</f>
        <v>35845.714285714283</v>
      </c>
    </row>
    <row r="18" spans="1:16" x14ac:dyDescent="0.25">
      <c r="A18" s="43" t="s">
        <v>27</v>
      </c>
      <c r="B18" s="37">
        <f>IF(ISNUMBER('KN 2019'!CT24),'KN 2019'!CT24,"")</f>
        <v>32.5</v>
      </c>
      <c r="C18" s="37">
        <f>IF(ISNUMBER('KN 2019'!CU24),'KN 2019'!CU24,"")</f>
        <v>36</v>
      </c>
      <c r="D18" s="37">
        <f>IF(ISNUMBER('KN 2019'!CV24),'KN 2019'!CV24,"")</f>
        <v>45.482148578322409</v>
      </c>
      <c r="E18" s="37">
        <f>IF(ISNUMBER('KN 2019'!CW24),'KN 2019'!CW24,"")</f>
        <v>41.6</v>
      </c>
      <c r="F18" s="37">
        <f>IF(ISNUMBER('KN 2019'!CX24),'KN 2019'!CX24,"")</f>
        <v>34.643999999999998</v>
      </c>
      <c r="G18" s="37">
        <f>IF(ISNUMBER('KN 2019'!CY24),'KN 2019'!CY24,"")</f>
        <v>31.1</v>
      </c>
      <c r="H18" s="37">
        <f>IF(ISNUMBER('KN 2019'!CZ24),'KN 2019'!CZ24,"")</f>
        <v>40.916035932155999</v>
      </c>
      <c r="I18" s="37">
        <f>IF(ISNUMBER('KN 2019'!DA24),'KN 2019'!DA24,"")</f>
        <v>37.19</v>
      </c>
      <c r="J18" s="37">
        <f>IF(ISNUMBER('KN 2019'!DB24),'KN 2019'!DB24,"")</f>
        <v>30</v>
      </c>
      <c r="K18" s="37">
        <f>IF(ISNUMBER('KN 2019'!DC24),'KN 2019'!DC24,"")</f>
        <v>41.36</v>
      </c>
      <c r="L18" s="37">
        <f>IF(ISNUMBER('KN 2019'!DD24),'KN 2019'!DD24,"")</f>
        <v>40.53</v>
      </c>
      <c r="M18" s="37">
        <f>IF(ISNUMBER('KN 2019'!DE24),'KN 2019'!DE24,"")</f>
        <v>38.19</v>
      </c>
      <c r="N18" s="37">
        <f>IF(ISNUMBER('KN 2019'!DF24),'KN 2019'!DF24,"")</f>
        <v>49</v>
      </c>
      <c r="O18" s="37">
        <f>IF(ISNUMBER('KN 2019'!DG24),'KN 2019'!DG24,"")</f>
        <v>54.1</v>
      </c>
      <c r="P18" s="48">
        <f>IF(ISNUMBER('KN 2019'!DH24),'KN 2019'!DH24,"")</f>
        <v>39.472298893605604</v>
      </c>
    </row>
    <row r="19" spans="1:16" s="39" customFormat="1" ht="15.75" thickBot="1" x14ac:dyDescent="0.3">
      <c r="A19" s="44" t="s">
        <v>28</v>
      </c>
      <c r="B19" s="40">
        <f>IF(ISNUMBER('KN 2019'!DJ24),'KN 2019'!DJ24,"")</f>
        <v>24370</v>
      </c>
      <c r="C19" s="40">
        <f>IF(ISNUMBER('KN 2019'!DK24),'KN 2019'!DK24,"")</f>
        <v>23784</v>
      </c>
      <c r="D19" s="40">
        <f>IF(ISNUMBER('KN 2019'!DL24),'KN 2019'!DL24,"")</f>
        <v>21160</v>
      </c>
      <c r="E19" s="40">
        <f>IF(ISNUMBER('KN 2019'!DM24),'KN 2019'!DM24,"")</f>
        <v>21960</v>
      </c>
      <c r="F19" s="40">
        <f>IF(ISNUMBER('KN 2019'!DN24),'KN 2019'!DN24,"")</f>
        <v>20200</v>
      </c>
      <c r="G19" s="40">
        <f>IF(ISNUMBER('KN 2019'!DO24),'KN 2019'!DO24,"")</f>
        <v>19504</v>
      </c>
      <c r="H19" s="40">
        <f>IF(ISNUMBER('KN 2019'!DP24),'KN 2019'!DP24,"")</f>
        <v>22910</v>
      </c>
      <c r="I19" s="40">
        <f>IF(ISNUMBER('KN 2019'!DQ24),'KN 2019'!DQ24,"")</f>
        <v>21206</v>
      </c>
      <c r="J19" s="40">
        <f>IF(ISNUMBER('KN 2019'!DR24),'KN 2019'!DR24,"")</f>
        <v>23490</v>
      </c>
      <c r="K19" s="40">
        <f>IF(ISNUMBER('KN 2019'!DS24),'KN 2019'!DS24,"")</f>
        <v>20739</v>
      </c>
      <c r="L19" s="40">
        <f>IF(ISNUMBER('KN 2019'!DT24),'KN 2019'!DT24,"")</f>
        <v>23225</v>
      </c>
      <c r="M19" s="40">
        <f>IF(ISNUMBER('KN 2019'!DU24),'KN 2019'!DU24,"")</f>
        <v>21397</v>
      </c>
      <c r="N19" s="40">
        <f>IF(ISNUMBER('KN 2019'!DV24),'KN 2019'!DV24,"")</f>
        <v>21900</v>
      </c>
      <c r="O19" s="40">
        <f>IF(ISNUMBER('KN 2019'!DW24),'KN 2019'!DW24,"")</f>
        <v>21880</v>
      </c>
      <c r="P19" s="50">
        <f>IF(ISNUMBER('KN 2019'!DX24),'KN 2019'!DX24,"")</f>
        <v>21980.357142857141</v>
      </c>
    </row>
    <row r="20" spans="1:16" s="41" customFormat="1" ht="19.5" thickBot="1" x14ac:dyDescent="0.35">
      <c r="A20" s="98" t="str">
        <f>'KN 2019'!A25</f>
        <v>69-51-H/01 Kadeřník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f>IF(ISNUMBER('KN 2019'!B25),'KN 2019'!B25,"")</f>
        <v>30430.542337815874</v>
      </c>
      <c r="C21" s="52">
        <f>IF(ISNUMBER('KN 2019'!C25),'KN 2019'!C25,"")</f>
        <v>26105.61918012422</v>
      </c>
      <c r="D21" s="52">
        <f>IF(ISNUMBER('KN 2019'!D25),'KN 2019'!D25,"")</f>
        <v>24677.25378764953</v>
      </c>
      <c r="E21" s="52">
        <f>IF(ISNUMBER('KN 2019'!E25),'KN 2019'!E25,"")</f>
        <v>23186.056626300531</v>
      </c>
      <c r="F21" s="52">
        <f>IF(ISNUMBER('KN 2019'!F25),'KN 2019'!F25,"")</f>
        <v>29374.366368531329</v>
      </c>
      <c r="G21" s="52">
        <f>IF(ISNUMBER('KN 2019'!G25),'KN 2019'!G25,"")</f>
        <v>23571.24508677511</v>
      </c>
      <c r="H21" s="52">
        <f>IF(ISNUMBER('KN 2019'!H25),'KN 2019'!H25,"")</f>
        <v>24503.23207699076</v>
      </c>
      <c r="I21" s="52">
        <f>IF(ISNUMBER('KN 2019'!I25),'KN 2019'!I25,"")</f>
        <v>24479.670082701363</v>
      </c>
      <c r="J21" s="52">
        <f>IF(ISNUMBER('KN 2019'!J25),'KN 2019'!J25,"")</f>
        <v>23412.9622197016</v>
      </c>
      <c r="K21" s="52">
        <f>IF(ISNUMBER('KN 2019'!K25),'KN 2019'!K25,"")</f>
        <v>24261.793495416652</v>
      </c>
      <c r="L21" s="52">
        <f>IF(ISNUMBER('KN 2019'!L25),'KN 2019'!L25,"")</f>
        <v>24709.006312190271</v>
      </c>
      <c r="M21" s="52">
        <f>IF(ISNUMBER('KN 2019'!M25),'KN 2019'!M25,"")</f>
        <v>25113.286244547933</v>
      </c>
      <c r="N21" s="52">
        <f>IF(ISNUMBER('KN 2019'!N25),'KN 2019'!N25,"")</f>
        <v>31128.356215213356</v>
      </c>
      <c r="O21" s="52">
        <f>IF(ISNUMBER('KN 2019'!O25),'KN 2019'!O25,"")</f>
        <v>27052.32520018419</v>
      </c>
      <c r="P21" s="46">
        <f>IF(ISNUMBER('KN 2019'!P25),'KN 2019'!P25,"")</f>
        <v>25857.551088153054</v>
      </c>
    </row>
    <row r="22" spans="1:16" s="39" customFormat="1" x14ac:dyDescent="0.25">
      <c r="A22" s="42" t="s">
        <v>52</v>
      </c>
      <c r="B22" s="38">
        <f>IF(ISNUMBER('KN 2019'!R25),'KN 2019'!R25,"")</f>
        <v>0</v>
      </c>
      <c r="C22" s="38">
        <f>IF(ISNUMBER('KN 2019'!S25),'KN 2019'!S25,"")</f>
        <v>0</v>
      </c>
      <c r="D22" s="38">
        <f>IF(ISNUMBER('KN 2019'!T25),'KN 2019'!T25,"")</f>
        <v>0</v>
      </c>
      <c r="E22" s="38">
        <f>IF(ISNUMBER('KN 2019'!U25),'KN 2019'!U25,"")</f>
        <v>265</v>
      </c>
      <c r="F22" s="38">
        <f>IF(ISNUMBER('KN 2019'!V25),'KN 2019'!V25,"")</f>
        <v>0</v>
      </c>
      <c r="G22" s="38">
        <f>IF(ISNUMBER('KN 2019'!W25),'KN 2019'!W25,"")</f>
        <v>219</v>
      </c>
      <c r="H22" s="38">
        <f>IF(ISNUMBER('KN 2019'!X25),'KN 2019'!X25,"")</f>
        <v>0</v>
      </c>
      <c r="I22" s="38">
        <f>IF(ISNUMBER('KN 2019'!Y25),'KN 2019'!Y25,"")</f>
        <v>73.400000000000006</v>
      </c>
      <c r="J22" s="38">
        <f>IF(ISNUMBER('KN 2019'!Z25),'KN 2019'!Z25,"")</f>
        <v>70</v>
      </c>
      <c r="K22" s="38">
        <f>IF(ISNUMBER('KN 2019'!AA25),'KN 2019'!AA25,"")</f>
        <v>119</v>
      </c>
      <c r="L22" s="38">
        <f>IF(ISNUMBER('KN 2019'!AB25),'KN 2019'!AB25,"")</f>
        <v>0</v>
      </c>
      <c r="M22" s="38">
        <f>IF(ISNUMBER('KN 2019'!AC25),'KN 2019'!AC25,"")</f>
        <v>0</v>
      </c>
      <c r="N22" s="38">
        <f>IF(ISNUMBER('KN 2019'!AD25),'KN 2019'!AD25,"")</f>
        <v>0</v>
      </c>
      <c r="O22" s="38">
        <f>IF(ISNUMBER('KN 2019'!AE25),'KN 2019'!AE25,"")</f>
        <v>335</v>
      </c>
      <c r="P22" s="47">
        <f>IF(ISNUMBER('KN 2019'!AF25),'KN 2019'!AF25,"")</f>
        <v>180.23333333333335</v>
      </c>
    </row>
    <row r="23" spans="1:16" x14ac:dyDescent="0.25">
      <c r="A23" s="43" t="s">
        <v>25</v>
      </c>
      <c r="B23" s="37">
        <f>IF(ISNUMBER('KN 2019'!BN25),'KN 2019'!BN25,"")</f>
        <v>20.2</v>
      </c>
      <c r="C23" s="37">
        <f>IF(ISNUMBER('KN 2019'!BO25),'KN 2019'!BO25,"")</f>
        <v>23.452901588452569</v>
      </c>
      <c r="D23" s="37">
        <f>IF(ISNUMBER('KN 2019'!BP25),'KN 2019'!BP25,"")</f>
        <v>22.182254071600006</v>
      </c>
      <c r="E23" s="37">
        <f>IF(ISNUMBER('KN 2019'!BQ25),'KN 2019'!BQ25,"")</f>
        <v>27.06</v>
      </c>
      <c r="F23" s="37">
        <f>IF(ISNUMBER('KN 2019'!BR25),'KN 2019'!BR25,"")</f>
        <v>18.649999999999999</v>
      </c>
      <c r="G23" s="37">
        <f>IF(ISNUMBER('KN 2019'!BS25),'KN 2019'!BS25,"")</f>
        <v>23</v>
      </c>
      <c r="H23" s="37">
        <f>IF(ISNUMBER('KN 2019'!BT25),'KN 2019'!BT25,"")</f>
        <v>23.053282344182769</v>
      </c>
      <c r="I23" s="37">
        <f>IF(ISNUMBER('KN 2019'!BU25),'KN 2019'!BU25,"")</f>
        <v>22.61</v>
      </c>
      <c r="J23" s="37">
        <f>IF(ISNUMBER('KN 2019'!BV25),'KN 2019'!BV25,"")</f>
        <v>20.41</v>
      </c>
      <c r="K23" s="37">
        <f>IF(ISNUMBER('KN 2019'!BW25),'KN 2019'!BW25,"")</f>
        <v>22.268000000000001</v>
      </c>
      <c r="L23" s="37">
        <f>IF(ISNUMBER('KN 2019'!BX25),'KN 2019'!BX25,"")</f>
        <v>23.483076923076926</v>
      </c>
      <c r="M23" s="37">
        <f>IF(ISNUMBER('KN 2019'!BY25),'KN 2019'!BY25,"")</f>
        <v>23.5</v>
      </c>
      <c r="N23" s="37">
        <f>IF(ISNUMBER('KN 2019'!BZ25),'KN 2019'!BZ25,"")</f>
        <v>16.5</v>
      </c>
      <c r="O23" s="37">
        <f>IF(ISNUMBER('KN 2019'!CA25),'KN 2019'!CA25,"")</f>
        <v>19.79</v>
      </c>
      <c r="P23" s="48">
        <f>IF(ISNUMBER('KN 2019'!CB25),'KN 2019'!CB25,"")</f>
        <v>21.868536780522305</v>
      </c>
    </row>
    <row r="24" spans="1:16" s="39" customFormat="1" x14ac:dyDescent="0.25">
      <c r="A24" s="42" t="s">
        <v>26</v>
      </c>
      <c r="B24" s="3">
        <f>IF(ISNUMBER('KN 2019'!CD25),'KN 2019'!CD25,"")</f>
        <v>36530</v>
      </c>
      <c r="C24" s="3">
        <f>IF(ISNUMBER('KN 2019'!CE25),'KN 2019'!CE25,"")</f>
        <v>37740</v>
      </c>
      <c r="D24" s="3">
        <f>IF(ISNUMBER('KN 2019'!CF25),'KN 2019'!CF25,"")</f>
        <v>36771</v>
      </c>
      <c r="E24" s="3">
        <f>IF(ISNUMBER('KN 2019'!CG25),'KN 2019'!CG25,"")</f>
        <v>38000</v>
      </c>
      <c r="F24" s="3">
        <f>IF(ISNUMBER('KN 2019'!CH25),'KN 2019'!CH25,"")</f>
        <v>35100</v>
      </c>
      <c r="G24" s="3">
        <f>IF(ISNUMBER('KN 2019'!CI25),'KN 2019'!CI25,"")</f>
        <v>32700</v>
      </c>
      <c r="H24" s="3">
        <f>IF(ISNUMBER('KN 2019'!CJ25),'KN 2019'!CJ25,"")</f>
        <v>36040</v>
      </c>
      <c r="I24" s="3">
        <f>IF(ISNUMBER('KN 2019'!CK25),'KN 2019'!CK25,"")</f>
        <v>35281</v>
      </c>
      <c r="J24" s="3">
        <f>IF(ISNUMBER('KN 2019'!CL25),'KN 2019'!CL25,"")</f>
        <v>33254</v>
      </c>
      <c r="K24" s="3">
        <f>IF(ISNUMBER('KN 2019'!CM25),'KN 2019'!CM25,"")</f>
        <v>35086</v>
      </c>
      <c r="L24" s="3">
        <f>IF(ISNUMBER('KN 2019'!CN25),'KN 2019'!CN25,"")</f>
        <v>35755</v>
      </c>
      <c r="M24" s="3">
        <f>IF(ISNUMBER('KN 2019'!CO25),'KN 2019'!CO25,"")</f>
        <v>37546</v>
      </c>
      <c r="N24" s="3">
        <f>IF(ISNUMBER('KN 2019'!CP25),'KN 2019'!CP25,"")</f>
        <v>35427</v>
      </c>
      <c r="O24" s="3">
        <f>IF(ISNUMBER('KN 2019'!CQ25),'KN 2019'!CQ25,"")</f>
        <v>36610</v>
      </c>
      <c r="P24" s="49">
        <f>IF(ISNUMBER('KN 2019'!CR25),'KN 2019'!CR25,"")</f>
        <v>35845.714285714283</v>
      </c>
    </row>
    <row r="25" spans="1:16" x14ac:dyDescent="0.25">
      <c r="A25" s="43" t="s">
        <v>27</v>
      </c>
      <c r="B25" s="37">
        <f>IF(ISNUMBER('KN 2019'!CT25),'KN 2019'!CT25,"")</f>
        <v>33.5</v>
      </c>
      <c r="C25" s="37">
        <f>IF(ISNUMBER('KN 2019'!CU25),'KN 2019'!CU25,"")</f>
        <v>42</v>
      </c>
      <c r="D25" s="37">
        <f>IF(ISNUMBER('KN 2019'!CV25),'KN 2019'!CV25,"")</f>
        <v>53.064317125652018</v>
      </c>
      <c r="E25" s="37">
        <f>IF(ISNUMBER('KN 2019'!CW25),'KN 2019'!CW25,"")</f>
        <v>41.6</v>
      </c>
      <c r="F25" s="37">
        <f>IF(ISNUMBER('KN 2019'!CX25),'KN 2019'!CX25,"")</f>
        <v>35.700000000000003</v>
      </c>
      <c r="G25" s="37">
        <f>IF(ISNUMBER('KN 2019'!CY25),'KN 2019'!CY25,"")</f>
        <v>35.950000000000003</v>
      </c>
      <c r="H25" s="37">
        <f>IF(ISNUMBER('KN 2019'!CZ25),'KN 2019'!CZ25,"")</f>
        <v>47.868669611532006</v>
      </c>
      <c r="I25" s="37">
        <f>IF(ISNUMBER('KN 2019'!DA25),'KN 2019'!DA25,"")</f>
        <v>44.22</v>
      </c>
      <c r="J25" s="37">
        <f>IF(ISNUMBER('KN 2019'!DB25),'KN 2019'!DB25,"")</f>
        <v>73</v>
      </c>
      <c r="K25" s="37">
        <f>IF(ISNUMBER('KN 2019'!DC25),'KN 2019'!DC25,"")</f>
        <v>46.48</v>
      </c>
      <c r="L25" s="37">
        <f>IF(ISNUMBER('KN 2019'!DD25),'KN 2019'!DD25,"")</f>
        <v>43.29</v>
      </c>
      <c r="M25" s="37">
        <f>IF(ISNUMBER('KN 2019'!DE25),'KN 2019'!DE25,"")</f>
        <v>43.22</v>
      </c>
      <c r="N25" s="37">
        <f>IF(ISNUMBER('KN 2019'!DF25),'KN 2019'!DF25,"")</f>
        <v>49</v>
      </c>
      <c r="O25" s="37">
        <f>IF(ISNUMBER('KN 2019'!DG25),'KN 2019'!DG25,"")</f>
        <v>54.1</v>
      </c>
      <c r="P25" s="48">
        <f>IF(ISNUMBER('KN 2019'!DH25),'KN 2019'!DH25,"")</f>
        <v>45.928070481227437</v>
      </c>
    </row>
    <row r="26" spans="1:16" s="39" customFormat="1" ht="15.75" thickBot="1" x14ac:dyDescent="0.3">
      <c r="A26" s="44" t="s">
        <v>28</v>
      </c>
      <c r="B26" s="40">
        <f>IF(ISNUMBER('KN 2019'!DJ25),'KN 2019'!DJ25,"")</f>
        <v>24370</v>
      </c>
      <c r="C26" s="40">
        <f>IF(ISNUMBER('KN 2019'!DK25),'KN 2019'!DK25,"")</f>
        <v>23784</v>
      </c>
      <c r="D26" s="40">
        <f>IF(ISNUMBER('KN 2019'!DL25),'KN 2019'!DL25,"")</f>
        <v>21160</v>
      </c>
      <c r="E26" s="40">
        <f>IF(ISNUMBER('KN 2019'!DM25),'KN 2019'!DM25,"")</f>
        <v>21960</v>
      </c>
      <c r="F26" s="40">
        <f>IF(ISNUMBER('KN 2019'!DN25),'KN 2019'!DN25,"")</f>
        <v>20200</v>
      </c>
      <c r="G26" s="40">
        <f>IF(ISNUMBER('KN 2019'!DO25),'KN 2019'!DO25,"")</f>
        <v>19504</v>
      </c>
      <c r="H26" s="40">
        <f>IF(ISNUMBER('KN 2019'!DP25),'KN 2019'!DP25,"")</f>
        <v>22910</v>
      </c>
      <c r="I26" s="40">
        <f>IF(ISNUMBER('KN 2019'!DQ25),'KN 2019'!DQ25,"")</f>
        <v>21206</v>
      </c>
      <c r="J26" s="40">
        <f>IF(ISNUMBER('KN 2019'!DR25),'KN 2019'!DR25,"")</f>
        <v>23490</v>
      </c>
      <c r="K26" s="40">
        <f>IF(ISNUMBER('KN 2019'!DS25),'KN 2019'!DS25,"")</f>
        <v>20739</v>
      </c>
      <c r="L26" s="40">
        <f>IF(ISNUMBER('KN 2019'!DT25),'KN 2019'!DT25,"")</f>
        <v>23225</v>
      </c>
      <c r="M26" s="40">
        <f>IF(ISNUMBER('KN 2019'!DU25),'KN 2019'!DU25,"")</f>
        <v>21397</v>
      </c>
      <c r="N26" s="40">
        <f>IF(ISNUMBER('KN 2019'!DV25),'KN 2019'!DV25,"")</f>
        <v>21900</v>
      </c>
      <c r="O26" s="40">
        <f>IF(ISNUMBER('KN 2019'!DW25),'KN 2019'!DW25,"")</f>
        <v>21880</v>
      </c>
      <c r="P26" s="50">
        <f>IF(ISNUMBER('KN 2019'!DX25),'KN 2019'!DX25,"")</f>
        <v>21980.357142857141</v>
      </c>
    </row>
    <row r="27" spans="1:16" s="41" customFormat="1" ht="19.5" thickBot="1" x14ac:dyDescent="0.35">
      <c r="A27" s="98" t="str">
        <f>'KN 2019'!A26</f>
        <v>41-55-H/01 Opravář zemědělských strojů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f>IF(ISNUMBER('KN 2019'!B26),'KN 2019'!B26,"")</f>
        <v>30868.946178199913</v>
      </c>
      <c r="C28" s="52">
        <f>IF(ISNUMBER('KN 2019'!C26),'KN 2019'!C26,"")</f>
        <v>30421.549115091802</v>
      </c>
      <c r="D28" s="52">
        <f>IF(ISNUMBER('KN 2019'!D26),'KN 2019'!D26,"")</f>
        <v>34575.593171309534</v>
      </c>
      <c r="E28" s="52">
        <f>IF(ISNUMBER('KN 2019'!E26),'KN 2019'!E26,"")</f>
        <v>28998.63128918795</v>
      </c>
      <c r="F28" s="52">
        <f>IF(ISNUMBER('KN 2019'!F26),'KN 2019'!F26,"")</f>
        <v>44648.675585781479</v>
      </c>
      <c r="G28" s="52">
        <f>IF(ISNUMBER('KN 2019'!G26),'KN 2019'!G26,"")</f>
        <v>30306.615667100476</v>
      </c>
      <c r="H28" s="52">
        <f>IF(ISNUMBER('KN 2019'!H26),'KN 2019'!H26,"")</f>
        <v>41674.26798773856</v>
      </c>
      <c r="I28" s="52">
        <f>IF(ISNUMBER('KN 2019'!I26),'KN 2019'!I26,"")</f>
        <v>28355.28941690331</v>
      </c>
      <c r="J28" s="52">
        <f>IF(ISNUMBER('KN 2019'!J26),'KN 2019'!J26,"")</f>
        <v>34668.197593413555</v>
      </c>
      <c r="K28" s="52">
        <f>IF(ISNUMBER('KN 2019'!K26),'KN 2019'!K26,"")</f>
        <v>36677.764653119317</v>
      </c>
      <c r="L28" s="52">
        <f>IF(ISNUMBER('KN 2019'!L26),'KN 2019'!L26,"")</f>
        <v>26549.797895797896</v>
      </c>
      <c r="M28" s="52">
        <f>IF(ISNUMBER('KN 2019'!M26),'KN 2019'!M26,"")</f>
        <v>29022.418089682222</v>
      </c>
      <c r="N28" s="52">
        <f>IF(ISNUMBER('KN 2019'!N26),'KN 2019'!N26,"")</f>
        <v>34682.161857846586</v>
      </c>
      <c r="O28" s="52">
        <f>IF(ISNUMBER('KN 2019'!O26),'KN 2019'!O26,"")</f>
        <v>26314.885947335581</v>
      </c>
      <c r="P28" s="46">
        <f>IF(ISNUMBER('KN 2019'!P26),'KN 2019'!P26,"")</f>
        <v>32697.485317750579</v>
      </c>
    </row>
    <row r="29" spans="1:16" s="39" customFormat="1" x14ac:dyDescent="0.25">
      <c r="A29" s="42" t="s">
        <v>52</v>
      </c>
      <c r="B29" s="38">
        <f>IF(ISNUMBER('KN 2019'!R26),'KN 2019'!R26,"")</f>
        <v>0</v>
      </c>
      <c r="C29" s="38">
        <f>IF(ISNUMBER('KN 2019'!S26),'KN 2019'!S26,"")</f>
        <v>0</v>
      </c>
      <c r="D29" s="38">
        <f>IF(ISNUMBER('KN 2019'!T26),'KN 2019'!T26,"")</f>
        <v>0</v>
      </c>
      <c r="E29" s="38">
        <f>IF(ISNUMBER('KN 2019'!U26),'KN 2019'!U26,"")</f>
        <v>265</v>
      </c>
      <c r="F29" s="38">
        <f>IF(ISNUMBER('KN 2019'!V26),'KN 2019'!V26,"")</f>
        <v>0</v>
      </c>
      <c r="G29" s="38">
        <f>IF(ISNUMBER('KN 2019'!W26),'KN 2019'!W26,"")</f>
        <v>247</v>
      </c>
      <c r="H29" s="38">
        <f>IF(ISNUMBER('KN 2019'!X26),'KN 2019'!X26,"")</f>
        <v>0</v>
      </c>
      <c r="I29" s="38">
        <f>IF(ISNUMBER('KN 2019'!Y26),'KN 2019'!Y26,"")</f>
        <v>85.1</v>
      </c>
      <c r="J29" s="38">
        <f>IF(ISNUMBER('KN 2019'!Z26),'KN 2019'!Z26,"")</f>
        <v>104</v>
      </c>
      <c r="K29" s="38">
        <f>IF(ISNUMBER('KN 2019'!AA26),'KN 2019'!AA26,"")</f>
        <v>180</v>
      </c>
      <c r="L29" s="38">
        <f>IF(ISNUMBER('KN 2019'!AB26),'KN 2019'!AB26,"")</f>
        <v>0</v>
      </c>
      <c r="M29" s="38">
        <f>IF(ISNUMBER('KN 2019'!AC26),'KN 2019'!AC26,"")</f>
        <v>0</v>
      </c>
      <c r="N29" s="38">
        <f>IF(ISNUMBER('KN 2019'!AD26),'KN 2019'!AD26,"")</f>
        <v>0</v>
      </c>
      <c r="O29" s="38">
        <f>IF(ISNUMBER('KN 2019'!AE26),'KN 2019'!AE26,"")</f>
        <v>335</v>
      </c>
      <c r="P29" s="47">
        <f>IF(ISNUMBER('KN 2019'!AF26),'KN 2019'!AF26,"")</f>
        <v>202.68333333333331</v>
      </c>
    </row>
    <row r="30" spans="1:16" x14ac:dyDescent="0.25">
      <c r="A30" s="43" t="s">
        <v>25</v>
      </c>
      <c r="B30" s="37">
        <f>IF(ISNUMBER('KN 2019'!BN26),'KN 2019'!BN26,"")</f>
        <v>19.8</v>
      </c>
      <c r="C30" s="37">
        <f>IF(ISNUMBER('KN 2019'!BO26),'KN 2019'!BO26,"")</f>
        <v>19.168614634088417</v>
      </c>
      <c r="D30" s="37">
        <f>IF(ISNUMBER('KN 2019'!BP26),'KN 2019'!BP26,"")</f>
        <v>14.811857524240002</v>
      </c>
      <c r="E30" s="37">
        <f>IF(ISNUMBER('KN 2019'!BQ26),'KN 2019'!BQ26,"")</f>
        <v>20.12</v>
      </c>
      <c r="F30" s="37">
        <f>IF(ISNUMBER('KN 2019'!BR26),'KN 2019'!BR26,"")</f>
        <v>12.3</v>
      </c>
      <c r="G30" s="37">
        <f>IF(ISNUMBER('KN 2019'!BS26),'KN 2019'!BS26,"")</f>
        <v>16.489999999999998</v>
      </c>
      <c r="H30" s="37">
        <f>IF(ISNUMBER('KN 2019'!BT26),'KN 2019'!BT26,"")</f>
        <v>12.036384926518393</v>
      </c>
      <c r="I30" s="37">
        <f>IF(ISNUMBER('KN 2019'!BU26),'KN 2019'!BU26,"")</f>
        <v>19.68</v>
      </c>
      <c r="J30" s="37">
        <f>IF(ISNUMBER('KN 2019'!BV26),'KN 2019'!BV26,"")</f>
        <v>15.79</v>
      </c>
      <c r="K30" s="37">
        <f>IF(ISNUMBER('KN 2019'!BW26),'KN 2019'!BW26,"")</f>
        <v>13.731999999999999</v>
      </c>
      <c r="L30" s="37">
        <f>IF(ISNUMBER('KN 2019'!BX26),'KN 2019'!BX26,"")</f>
        <v>21.333721607454862</v>
      </c>
      <c r="M30" s="37">
        <f>IF(ISNUMBER('KN 2019'!BY26),'KN 2019'!BY26,"")</f>
        <v>19.52</v>
      </c>
      <c r="N30" s="37">
        <f>IF(ISNUMBER('KN 2019'!BZ26),'KN 2019'!BZ26,"")</f>
        <v>14.5</v>
      </c>
      <c r="O30" s="37">
        <f>IF(ISNUMBER('KN 2019'!CA26),'KN 2019'!CA26,"")</f>
        <v>20.47</v>
      </c>
      <c r="P30" s="48">
        <f>IF(ISNUMBER('KN 2019'!CB26),'KN 2019'!CB26,"")</f>
        <v>17.125184192307263</v>
      </c>
    </row>
    <row r="31" spans="1:16" s="39" customFormat="1" x14ac:dyDescent="0.25">
      <c r="A31" s="42" t="s">
        <v>26</v>
      </c>
      <c r="B31" s="3">
        <f>IF(ISNUMBER('KN 2019'!CD26),'KN 2019'!CD26,"")</f>
        <v>36530</v>
      </c>
      <c r="C31" s="3">
        <f>IF(ISNUMBER('KN 2019'!CE26),'KN 2019'!CE26,"")</f>
        <v>37740</v>
      </c>
      <c r="D31" s="3">
        <f>IF(ISNUMBER('KN 2019'!CF26),'KN 2019'!CF26,"")</f>
        <v>36771</v>
      </c>
      <c r="E31" s="3">
        <f>IF(ISNUMBER('KN 2019'!CG26),'KN 2019'!CG26,"")</f>
        <v>38000</v>
      </c>
      <c r="F31" s="3">
        <f>IF(ISNUMBER('KN 2019'!CH26),'KN 2019'!CH26,"")</f>
        <v>35100</v>
      </c>
      <c r="G31" s="3">
        <f>IF(ISNUMBER('KN 2019'!CI26),'KN 2019'!CI26,"")</f>
        <v>32700</v>
      </c>
      <c r="H31" s="3">
        <f>IF(ISNUMBER('KN 2019'!CJ26),'KN 2019'!CJ26,"")</f>
        <v>36040</v>
      </c>
      <c r="I31" s="3">
        <f>IF(ISNUMBER('KN 2019'!CK26),'KN 2019'!CK26,"")</f>
        <v>35281</v>
      </c>
      <c r="J31" s="3">
        <f>IF(ISNUMBER('KN 2019'!CL26),'KN 2019'!CL26,"")</f>
        <v>33254</v>
      </c>
      <c r="K31" s="3">
        <f>IF(ISNUMBER('KN 2019'!CM26),'KN 2019'!CM26,"")</f>
        <v>35086</v>
      </c>
      <c r="L31" s="3">
        <f>IF(ISNUMBER('KN 2019'!CN26),'KN 2019'!CN26,"")</f>
        <v>35755</v>
      </c>
      <c r="M31" s="3">
        <f>IF(ISNUMBER('KN 2019'!CO26),'KN 2019'!CO26,"")</f>
        <v>37546</v>
      </c>
      <c r="N31" s="3">
        <f>IF(ISNUMBER('KN 2019'!CP26),'KN 2019'!CP26,"")</f>
        <v>35427</v>
      </c>
      <c r="O31" s="3">
        <f>IF(ISNUMBER('KN 2019'!CQ26),'KN 2019'!CQ26,"")</f>
        <v>36610</v>
      </c>
      <c r="P31" s="49">
        <f>IF(ISNUMBER('KN 2019'!CR26),'KN 2019'!CR26,"")</f>
        <v>35845.714285714283</v>
      </c>
    </row>
    <row r="32" spans="1:16" x14ac:dyDescent="0.25">
      <c r="A32" s="43" t="s">
        <v>27</v>
      </c>
      <c r="B32" s="37">
        <f>IF(ISNUMBER('KN 2019'!CT26),'KN 2019'!CT26,"")</f>
        <v>33.5</v>
      </c>
      <c r="C32" s="37">
        <f>IF(ISNUMBER('KN 2019'!CU26),'KN 2019'!CU26,"")</f>
        <v>42</v>
      </c>
      <c r="D32" s="37">
        <f>IF(ISNUMBER('KN 2019'!CV26),'KN 2019'!CV26,"")</f>
        <v>53.064317125652018</v>
      </c>
      <c r="E32" s="37">
        <f>IF(ISNUMBER('KN 2019'!CW26),'KN 2019'!CW26,"")</f>
        <v>41.6</v>
      </c>
      <c r="F32" s="37">
        <f>IF(ISNUMBER('KN 2019'!CX26),'KN 2019'!CX26,"")</f>
        <v>23.297000000000001</v>
      </c>
      <c r="G32" s="37">
        <f>IF(ISNUMBER('KN 2019'!CY26),'KN 2019'!CY26,"")</f>
        <v>35.950000000000003</v>
      </c>
      <c r="H32" s="37">
        <f>IF(ISNUMBER('KN 2019'!CZ26),'KN 2019'!CZ26,"")</f>
        <v>47.868669611532006</v>
      </c>
      <c r="I32" s="37">
        <f>IF(ISNUMBER('KN 2019'!DA26),'KN 2019'!DA26,"")</f>
        <v>37.19</v>
      </c>
      <c r="J32" s="37">
        <f>IF(ISNUMBER('KN 2019'!DB26),'KN 2019'!DB26,"")</f>
        <v>30</v>
      </c>
      <c r="K32" s="37">
        <f>IF(ISNUMBER('KN 2019'!DC26),'KN 2019'!DC26,"")</f>
        <v>41.36</v>
      </c>
      <c r="L32" s="37">
        <f>IF(ISNUMBER('KN 2019'!DD26),'KN 2019'!DD26,"")</f>
        <v>43.29</v>
      </c>
      <c r="M32" s="37">
        <f>IF(ISNUMBER('KN 2019'!DE26),'KN 2019'!DE26,"")</f>
        <v>43.22</v>
      </c>
      <c r="N32" s="37">
        <f>IF(ISNUMBER('KN 2019'!DF26),'KN 2019'!DF26,"")</f>
        <v>49</v>
      </c>
      <c r="O32" s="37">
        <f>IF(ISNUMBER('KN 2019'!DG26),'KN 2019'!DG26,"")</f>
        <v>54.1</v>
      </c>
      <c r="P32" s="48">
        <f>IF(ISNUMBER('KN 2019'!DH26),'KN 2019'!DH26,"")</f>
        <v>41.102856195513148</v>
      </c>
    </row>
    <row r="33" spans="1:16" s="39" customFormat="1" ht="15.75" thickBot="1" x14ac:dyDescent="0.3">
      <c r="A33" s="44" t="s">
        <v>28</v>
      </c>
      <c r="B33" s="40">
        <f>IF(ISNUMBER('KN 2019'!DJ26),'KN 2019'!DJ26,"")</f>
        <v>24370</v>
      </c>
      <c r="C33" s="40">
        <f>IF(ISNUMBER('KN 2019'!DK26),'KN 2019'!DK26,"")</f>
        <v>23784</v>
      </c>
      <c r="D33" s="40">
        <f>IF(ISNUMBER('KN 2019'!DL26),'KN 2019'!DL26,"")</f>
        <v>21160</v>
      </c>
      <c r="E33" s="40">
        <f>IF(ISNUMBER('KN 2019'!DM26),'KN 2019'!DM26,"")</f>
        <v>21960</v>
      </c>
      <c r="F33" s="40">
        <f>IF(ISNUMBER('KN 2019'!DN26),'KN 2019'!DN26,"")</f>
        <v>20200</v>
      </c>
      <c r="G33" s="40">
        <f>IF(ISNUMBER('KN 2019'!DO26),'KN 2019'!DO26,"")</f>
        <v>19504</v>
      </c>
      <c r="H33" s="40">
        <f>IF(ISNUMBER('KN 2019'!DP26),'KN 2019'!DP26,"")</f>
        <v>22910</v>
      </c>
      <c r="I33" s="40">
        <f>IF(ISNUMBER('KN 2019'!DQ26),'KN 2019'!DQ26,"")</f>
        <v>21206</v>
      </c>
      <c r="J33" s="40">
        <f>IF(ISNUMBER('KN 2019'!DR26),'KN 2019'!DR26,"")</f>
        <v>23490</v>
      </c>
      <c r="K33" s="40">
        <f>IF(ISNUMBER('KN 2019'!DS26),'KN 2019'!DS26,"")</f>
        <v>20739</v>
      </c>
      <c r="L33" s="40">
        <f>IF(ISNUMBER('KN 2019'!DT26),'KN 2019'!DT26,"")</f>
        <v>23225</v>
      </c>
      <c r="M33" s="40">
        <f>IF(ISNUMBER('KN 2019'!DU26),'KN 2019'!DU26,"")</f>
        <v>21397</v>
      </c>
      <c r="N33" s="40">
        <f>IF(ISNUMBER('KN 2019'!DV26),'KN 2019'!DV26,"")</f>
        <v>21900</v>
      </c>
      <c r="O33" s="40">
        <f>IF(ISNUMBER('KN 2019'!DW26),'KN 2019'!DW26,"")</f>
        <v>21880</v>
      </c>
      <c r="P33" s="50">
        <f>IF(ISNUMBER('KN 2019'!DX26),'KN 2019'!DX26,"")</f>
        <v>21980.357142857141</v>
      </c>
    </row>
    <row r="34" spans="1:16" s="41" customFormat="1" ht="19.5" thickBot="1" x14ac:dyDescent="0.35">
      <c r="A34" s="98" t="str">
        <f>'KN 2019'!A27</f>
        <v>29-54-H/01 Cukrář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f>IF(ISNUMBER('KN 2019'!B27),'KN 2019'!B27,"")</f>
        <v>31672.449848024313</v>
      </c>
      <c r="C35" s="52">
        <f>IF(ISNUMBER('KN 2019'!C27),'KN 2019'!C27,"")</f>
        <v>28977.059161094221</v>
      </c>
      <c r="D35" s="52">
        <f>IF(ISNUMBER('KN 2019'!D27),'KN 2019'!D27,"")</f>
        <v>36031.920313350362</v>
      </c>
      <c r="E35" s="52">
        <f>IF(ISNUMBER('KN 2019'!E27),'KN 2019'!E27,"")</f>
        <v>28007.619186896758</v>
      </c>
      <c r="F35" s="52">
        <f>IF(ISNUMBER('KN 2019'!F27),'KN 2019'!F27,"")</f>
        <v>16847.462845534505</v>
      </c>
      <c r="G35" s="52">
        <f>IF(ISNUMBER('KN 2019'!G27),'KN 2019'!G27,"")</f>
        <v>23329.230345426156</v>
      </c>
      <c r="H35" s="52">
        <f>IF(ISNUMBER('KN 2019'!H27),'KN 2019'!H27,"")</f>
        <v>29459.397598475967</v>
      </c>
      <c r="I35" s="52">
        <f>IF(ISNUMBER('KN 2019'!I27),'KN 2019'!I27,"")</f>
        <v>26672.270072562089</v>
      </c>
      <c r="J35" s="52">
        <f>IF(ISNUMBER('KN 2019'!J27),'KN 2019'!J27,"")</f>
        <v>25281.015595702913</v>
      </c>
      <c r="K35" s="52">
        <f>IF(ISNUMBER('KN 2019'!K27),'KN 2019'!K27,"")</f>
        <v>27743.66745669959</v>
      </c>
      <c r="L35" s="52">
        <f>IF(ISNUMBER('KN 2019'!L27),'KN 2019'!L27,"")</f>
        <v>28436.658020077914</v>
      </c>
      <c r="M35" s="52">
        <f>IF(ISNUMBER('KN 2019'!M27),'KN 2019'!M27,"")</f>
        <v>26809.410967380609</v>
      </c>
      <c r="N35" s="52">
        <f>IF(ISNUMBER('KN 2019'!N27),'KN 2019'!N27,"")</f>
        <v>33704.865306122447</v>
      </c>
      <c r="O35" s="52">
        <f>IF(ISNUMBER('KN 2019'!O27),'KN 2019'!O27,"")</f>
        <v>29044.864706409244</v>
      </c>
      <c r="P35" s="46">
        <f>IF(ISNUMBER('KN 2019'!P27),'KN 2019'!P27,"")</f>
        <v>28001.277958839793</v>
      </c>
    </row>
    <row r="36" spans="1:16" s="39" customFormat="1" x14ac:dyDescent="0.25">
      <c r="A36" s="42" t="s">
        <v>52</v>
      </c>
      <c r="B36" s="38">
        <f>IF(ISNUMBER('KN 2019'!R27),'KN 2019'!R27,"")</f>
        <v>0</v>
      </c>
      <c r="C36" s="38">
        <f>IF(ISNUMBER('KN 2019'!S27),'KN 2019'!S27,"")</f>
        <v>0</v>
      </c>
      <c r="D36" s="38">
        <f>IF(ISNUMBER('KN 2019'!T27),'KN 2019'!T27,"")</f>
        <v>0</v>
      </c>
      <c r="E36" s="38">
        <f>IF(ISNUMBER('KN 2019'!U27),'KN 2019'!U27,"")</f>
        <v>265</v>
      </c>
      <c r="F36" s="38">
        <f>IF(ISNUMBER('KN 2019'!V27),'KN 2019'!V27,"")</f>
        <v>0</v>
      </c>
      <c r="G36" s="38">
        <f>IF(ISNUMBER('KN 2019'!W27),'KN 2019'!W27,"")</f>
        <v>218</v>
      </c>
      <c r="H36" s="38">
        <f>IF(ISNUMBER('KN 2019'!X27),'KN 2019'!X27,"")</f>
        <v>0</v>
      </c>
      <c r="I36" s="38">
        <f>IF(ISNUMBER('KN 2019'!Y27),'KN 2019'!Y27,"")</f>
        <v>80</v>
      </c>
      <c r="J36" s="38">
        <f>IF(ISNUMBER('KN 2019'!Z27),'KN 2019'!Z27,"")</f>
        <v>76</v>
      </c>
      <c r="K36" s="38">
        <f>IF(ISNUMBER('KN 2019'!AA27),'KN 2019'!AA27,"")</f>
        <v>136</v>
      </c>
      <c r="L36" s="38">
        <f>IF(ISNUMBER('KN 2019'!AB27),'KN 2019'!AB27,"")</f>
        <v>0</v>
      </c>
      <c r="M36" s="38">
        <f>IF(ISNUMBER('KN 2019'!AC27),'KN 2019'!AC27,"")</f>
        <v>0</v>
      </c>
      <c r="N36" s="38">
        <f>IF(ISNUMBER('KN 2019'!AD27),'KN 2019'!AD27,"")</f>
        <v>0</v>
      </c>
      <c r="O36" s="38">
        <f>IF(ISNUMBER('KN 2019'!AE27),'KN 2019'!AE27,"")</f>
        <v>335</v>
      </c>
      <c r="P36" s="47">
        <f>IF(ISNUMBER('KN 2019'!AF27),'KN 2019'!AF27,"")</f>
        <v>185</v>
      </c>
    </row>
    <row r="37" spans="1:16" x14ac:dyDescent="0.25">
      <c r="A37" s="43" t="s">
        <v>25</v>
      </c>
      <c r="B37" s="37">
        <f>IF(ISNUMBER('KN 2019'!BN27),'KN 2019'!BN27,"")</f>
        <v>18.8</v>
      </c>
      <c r="C37" s="37">
        <f>IF(ISNUMBER('KN 2019'!BO27),'KN 2019'!BO27,"")</f>
        <v>20.416893977622877</v>
      </c>
      <c r="D37" s="37">
        <f>IF(ISNUMBER('KN 2019'!BP27),'KN 2019'!BP27,"")</f>
        <v>14.121517351760003</v>
      </c>
      <c r="E37" s="37">
        <f>IF(ISNUMBER('KN 2019'!BQ27),'KN 2019'!BQ27,"")</f>
        <v>21.04</v>
      </c>
      <c r="F37" s="37">
        <f>IF(ISNUMBER('KN 2019'!BR27),'KN 2019'!BR27,"")</f>
        <v>34.97</v>
      </c>
      <c r="G37" s="37">
        <f>IF(ISNUMBER('KN 2019'!BS27),'KN 2019'!BS27,"")</f>
        <v>20.99</v>
      </c>
      <c r="H37" s="37">
        <f>IF(ISNUMBER('KN 2019'!BT27),'KN 2019'!BT27,"")</f>
        <v>18.235648795311455</v>
      </c>
      <c r="I37" s="37">
        <f>IF(ISNUMBER('KN 2019'!BU27),'KN 2019'!BU27,"")</f>
        <v>20.239999999999998</v>
      </c>
      <c r="J37" s="37">
        <f>IF(ISNUMBER('KN 2019'!BV27),'KN 2019'!BV27,"")</f>
        <v>18.63</v>
      </c>
      <c r="K37" s="37">
        <f>IF(ISNUMBER('KN 2019'!BW27),'KN 2019'!BW27,"")</f>
        <v>18.805</v>
      </c>
      <c r="L37" s="37">
        <f>IF(ISNUMBER('KN 2019'!BX27),'KN 2019'!BX27,"")</f>
        <v>19.503896103896107</v>
      </c>
      <c r="M37" s="37">
        <f>IF(ISNUMBER('KN 2019'!BY27),'KN 2019'!BY27,"")</f>
        <v>21.59</v>
      </c>
      <c r="N37" s="37">
        <f>IF(ISNUMBER('KN 2019'!BZ27),'KN 2019'!BZ27,"")</f>
        <v>15</v>
      </c>
      <c r="O37" s="37">
        <f>IF(ISNUMBER('KN 2019'!CA27),'KN 2019'!CA27,"")</f>
        <v>18.16</v>
      </c>
      <c r="P37" s="48">
        <f>IF(ISNUMBER('KN 2019'!CB27),'KN 2019'!CB27,"")</f>
        <v>20.035925444899316</v>
      </c>
    </row>
    <row r="38" spans="1:16" s="39" customFormat="1" x14ac:dyDescent="0.25">
      <c r="A38" s="42" t="s">
        <v>26</v>
      </c>
      <c r="B38" s="3">
        <f>IF(ISNUMBER('KN 2019'!CD27),'KN 2019'!CD27,"")</f>
        <v>36530</v>
      </c>
      <c r="C38" s="3">
        <f>IF(ISNUMBER('KN 2019'!CE27),'KN 2019'!CE27,"")</f>
        <v>37740</v>
      </c>
      <c r="D38" s="3">
        <f>IF(ISNUMBER('KN 2019'!CF27),'KN 2019'!CF27,"")</f>
        <v>36771</v>
      </c>
      <c r="E38" s="3">
        <f>IF(ISNUMBER('KN 2019'!CG27),'KN 2019'!CG27,"")</f>
        <v>38000</v>
      </c>
      <c r="F38" s="3">
        <f>IF(ISNUMBER('KN 2019'!CH27),'KN 2019'!CH27,"")</f>
        <v>35100</v>
      </c>
      <c r="G38" s="3">
        <f>IF(ISNUMBER('KN 2019'!CI27),'KN 2019'!CI27,"")</f>
        <v>32700</v>
      </c>
      <c r="H38" s="3">
        <f>IF(ISNUMBER('KN 2019'!CJ27),'KN 2019'!CJ27,"")</f>
        <v>36040</v>
      </c>
      <c r="I38" s="3">
        <f>IF(ISNUMBER('KN 2019'!CK27),'KN 2019'!CK27,"")</f>
        <v>35281</v>
      </c>
      <c r="J38" s="3">
        <f>IF(ISNUMBER('KN 2019'!CL27),'KN 2019'!CL27,"")</f>
        <v>33254</v>
      </c>
      <c r="K38" s="3">
        <f>IF(ISNUMBER('KN 2019'!CM27),'KN 2019'!CM27,"")</f>
        <v>35086</v>
      </c>
      <c r="L38" s="3">
        <f>IF(ISNUMBER('KN 2019'!CN27),'KN 2019'!CN27,"")</f>
        <v>35755</v>
      </c>
      <c r="M38" s="3">
        <f>IF(ISNUMBER('KN 2019'!CO27),'KN 2019'!CO27,"")</f>
        <v>37546</v>
      </c>
      <c r="N38" s="3">
        <f>IF(ISNUMBER('KN 2019'!CP27),'KN 2019'!CP27,"")</f>
        <v>35427</v>
      </c>
      <c r="O38" s="3">
        <f>IF(ISNUMBER('KN 2019'!CQ27),'KN 2019'!CQ27,"")</f>
        <v>36610</v>
      </c>
      <c r="P38" s="49">
        <f>IF(ISNUMBER('KN 2019'!CR27),'KN 2019'!CR27,"")</f>
        <v>35845.714285714283</v>
      </c>
    </row>
    <row r="39" spans="1:16" x14ac:dyDescent="0.25">
      <c r="A39" s="43" t="s">
        <v>27</v>
      </c>
      <c r="B39" s="37">
        <f>IF(ISNUMBER('KN 2019'!CT27),'KN 2019'!CT27,"")</f>
        <v>35</v>
      </c>
      <c r="C39" s="37">
        <f>IF(ISNUMBER('KN 2019'!CU27),'KN 2019'!CU27,"")</f>
        <v>42</v>
      </c>
      <c r="D39" s="37">
        <f>IF(ISNUMBER('KN 2019'!CV27),'KN 2019'!CV27,"")</f>
        <v>53.064317125652018</v>
      </c>
      <c r="E39" s="37">
        <f>IF(ISNUMBER('KN 2019'!CW27),'KN 2019'!CW27,"")</f>
        <v>41.6</v>
      </c>
      <c r="F39" s="37">
        <f>IF(ISNUMBER('KN 2019'!CX27),'KN 2019'!CX27,"")</f>
        <v>50.47</v>
      </c>
      <c r="G39" s="37">
        <f>IF(ISNUMBER('KN 2019'!CY27),'KN 2019'!CY27,"")</f>
        <v>50.5</v>
      </c>
      <c r="H39" s="37">
        <f>IF(ISNUMBER('KN 2019'!CZ27),'KN 2019'!CZ27,"")</f>
        <v>47.868669611532006</v>
      </c>
      <c r="I39" s="37">
        <f>IF(ISNUMBER('KN 2019'!DA27),'KN 2019'!DA27,"")</f>
        <v>44.22</v>
      </c>
      <c r="J39" s="37">
        <f>IF(ISNUMBER('KN 2019'!DB27),'KN 2019'!DB27,"")</f>
        <v>73</v>
      </c>
      <c r="K39" s="37">
        <f>IF(ISNUMBER('KN 2019'!DC27),'KN 2019'!DC27,"")</f>
        <v>46.48</v>
      </c>
      <c r="L39" s="37">
        <f>IF(ISNUMBER('KN 2019'!DD27),'KN 2019'!DD27,"")</f>
        <v>43.29</v>
      </c>
      <c r="M39" s="37">
        <f>IF(ISNUMBER('KN 2019'!DE27),'KN 2019'!DE27,"")</f>
        <v>43.22</v>
      </c>
      <c r="N39" s="37">
        <f>IF(ISNUMBER('KN 2019'!DF27),'KN 2019'!DF27,"")</f>
        <v>49</v>
      </c>
      <c r="O39" s="37">
        <f>IF(ISNUMBER('KN 2019'!DG27),'KN 2019'!DG27,"")</f>
        <v>54.1</v>
      </c>
      <c r="P39" s="48">
        <f>IF(ISNUMBER('KN 2019'!DH27),'KN 2019'!DH27,"")</f>
        <v>48.129499052656008</v>
      </c>
    </row>
    <row r="40" spans="1:16" s="39" customFormat="1" ht="15.75" thickBot="1" x14ac:dyDescent="0.3">
      <c r="A40" s="44" t="s">
        <v>28</v>
      </c>
      <c r="B40" s="40">
        <f>IF(ISNUMBER('KN 2019'!DJ27),'KN 2019'!DJ27,"")</f>
        <v>24370</v>
      </c>
      <c r="C40" s="40">
        <f>IF(ISNUMBER('KN 2019'!DK27),'KN 2019'!DK27,"")</f>
        <v>23784</v>
      </c>
      <c r="D40" s="40">
        <f>IF(ISNUMBER('KN 2019'!DL27),'KN 2019'!DL27,"")</f>
        <v>21160</v>
      </c>
      <c r="E40" s="40">
        <f>IF(ISNUMBER('KN 2019'!DM27),'KN 2019'!DM27,"")</f>
        <v>21960</v>
      </c>
      <c r="F40" s="40">
        <f>IF(ISNUMBER('KN 2019'!DN27),'KN 2019'!DN27,"")</f>
        <v>20200</v>
      </c>
      <c r="G40" s="40">
        <f>IF(ISNUMBER('KN 2019'!DO27),'KN 2019'!DO27,"")</f>
        <v>19504</v>
      </c>
      <c r="H40" s="40">
        <f>IF(ISNUMBER('KN 2019'!DP27),'KN 2019'!DP27,"")</f>
        <v>22910</v>
      </c>
      <c r="I40" s="40">
        <f>IF(ISNUMBER('KN 2019'!DQ27),'KN 2019'!DQ27,"")</f>
        <v>21206</v>
      </c>
      <c r="J40" s="40">
        <f>IF(ISNUMBER('KN 2019'!DR27),'KN 2019'!DR27,"")</f>
        <v>23490</v>
      </c>
      <c r="K40" s="40">
        <f>IF(ISNUMBER('KN 2019'!DS27),'KN 2019'!DS27,"")</f>
        <v>20739</v>
      </c>
      <c r="L40" s="40">
        <f>IF(ISNUMBER('KN 2019'!DT27),'KN 2019'!DT27,"")</f>
        <v>23225</v>
      </c>
      <c r="M40" s="40">
        <f>IF(ISNUMBER('KN 2019'!DU27),'KN 2019'!DU27,"")</f>
        <v>21397</v>
      </c>
      <c r="N40" s="40">
        <f>IF(ISNUMBER('KN 2019'!DV27),'KN 2019'!DV27,"")</f>
        <v>21900</v>
      </c>
      <c r="O40" s="40">
        <f>IF(ISNUMBER('KN 2019'!DW27),'KN 2019'!DW27,"")</f>
        <v>21880</v>
      </c>
      <c r="P40" s="50">
        <f>IF(ISNUMBER('KN 2019'!DX27),'KN 2019'!DX27,"")</f>
        <v>21980.357142857141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3" sqref="A3:P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98" t="str">
        <f>'KN 2019'!A28</f>
        <v>23-51-H/01 Strojní mechanik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x14ac:dyDescent="0.25">
      <c r="A7" s="51" t="s">
        <v>51</v>
      </c>
      <c r="B7" s="52">
        <f>IF(ISNUMBER('KN 2019'!B28),'KN 2019'!B28,"")</f>
        <v>32069.732793522264</v>
      </c>
      <c r="C7" s="52">
        <f>IF(ISNUMBER('KN 2019'!C28),'KN 2019'!C28,"")</f>
        <v>33113.538253521117</v>
      </c>
      <c r="D7" s="52">
        <f>IF(ISNUMBER('KN 2019'!D28),'KN 2019'!D28,"")</f>
        <v>28162.681830449255</v>
      </c>
      <c r="E7" s="52">
        <f>IF(ISNUMBER('KN 2019'!E28),'KN 2019'!E28,"")</f>
        <v>30284.195216548156</v>
      </c>
      <c r="F7" s="52">
        <f>IF(ISNUMBER('KN 2019'!F28),'KN 2019'!F28,"")</f>
        <v>26863.135615916766</v>
      </c>
      <c r="G7" s="52">
        <f>IF(ISNUMBER('KN 2019'!G28),'KN 2019'!G28,"")</f>
        <v>30631.664922128228</v>
      </c>
      <c r="H7" s="52">
        <f>IF(ISNUMBER('KN 2019'!H28),'KN 2019'!H28,"")</f>
        <v>30010.286830270565</v>
      </c>
      <c r="I7" s="52">
        <f>IF(ISNUMBER('KN 2019'!I28),'KN 2019'!I28,"")</f>
        <v>28061.924628644781</v>
      </c>
      <c r="J7" s="52">
        <f>IF(ISNUMBER('KN 2019'!J28),'KN 2019'!J28,"")</f>
        <v>28947.592356687899</v>
      </c>
      <c r="K7" s="52">
        <f>IF(ISNUMBER('KN 2019'!K28),'KN 2019'!K28,"")</f>
        <v>27795.619759074518</v>
      </c>
      <c r="L7" s="52">
        <f>IF(ISNUMBER('KN 2019'!L28),'KN 2019'!L28,"")</f>
        <v>27344.085742211948</v>
      </c>
      <c r="M7" s="52">
        <f>IF(ISNUMBER('KN 2019'!M28),'KN 2019'!M28,"")</f>
        <v>27990.704779830867</v>
      </c>
      <c r="N7" s="52">
        <f>IF(ISNUMBER('KN 2019'!N28),'KN 2019'!N28,"")</f>
        <v>38065.111459968604</v>
      </c>
      <c r="O7" s="52">
        <f>IF(ISNUMBER('KN 2019'!O28),'KN 2019'!O28,"")</f>
        <v>26117.513550074884</v>
      </c>
      <c r="P7" s="46">
        <f>IF(ISNUMBER('KN 2019'!P28),'KN 2019'!P28,"")</f>
        <v>29675.556267060711</v>
      </c>
    </row>
    <row r="8" spans="1:31" x14ac:dyDescent="0.25">
      <c r="A8" s="42" t="s">
        <v>52</v>
      </c>
      <c r="B8" s="38">
        <f>IF(ISNUMBER('KN 2019'!R28),'KN 2019'!R28,"")</f>
        <v>0</v>
      </c>
      <c r="C8" s="38">
        <f>IF(ISNUMBER('KN 2019'!S28),'KN 2019'!S28,"")</f>
        <v>0</v>
      </c>
      <c r="D8" s="38">
        <f>IF(ISNUMBER('KN 2019'!T28),'KN 2019'!T28,"")</f>
        <v>0</v>
      </c>
      <c r="E8" s="38">
        <f>IF(ISNUMBER('KN 2019'!U28),'KN 2019'!U28,"")</f>
        <v>265</v>
      </c>
      <c r="F8" s="38">
        <f>IF(ISNUMBER('KN 2019'!V28),'KN 2019'!V28,"")</f>
        <v>0</v>
      </c>
      <c r="G8" s="38">
        <f>IF(ISNUMBER('KN 2019'!W28),'KN 2019'!W28,"")</f>
        <v>249</v>
      </c>
      <c r="H8" s="38">
        <f>IF(ISNUMBER('KN 2019'!X28),'KN 2019'!X28,"")</f>
        <v>0</v>
      </c>
      <c r="I8" s="38">
        <f>IF(ISNUMBER('KN 2019'!Y28),'KN 2019'!Y28,"")</f>
        <v>84.2</v>
      </c>
      <c r="J8" s="38">
        <f>IF(ISNUMBER('KN 2019'!Z28),'KN 2019'!Z28,"")</f>
        <v>87</v>
      </c>
      <c r="K8" s="38">
        <f>IF(ISNUMBER('KN 2019'!AA28),'KN 2019'!AA28,"")</f>
        <v>136</v>
      </c>
      <c r="L8" s="38">
        <f>IF(ISNUMBER('KN 2019'!AB28),'KN 2019'!AB28,"")</f>
        <v>0</v>
      </c>
      <c r="M8" s="38">
        <f>IF(ISNUMBER('KN 2019'!AC28),'KN 2019'!AC28,"")</f>
        <v>0</v>
      </c>
      <c r="N8" s="38">
        <f>IF(ISNUMBER('KN 2019'!AD28),'KN 2019'!AD28,"")</f>
        <v>0</v>
      </c>
      <c r="O8" s="38">
        <f>IF(ISNUMBER('KN 2019'!AE28),'KN 2019'!AE28,"")</f>
        <v>335</v>
      </c>
      <c r="P8" s="47">
        <f>IF(ISNUMBER('KN 2019'!AF28),'KN 2019'!AF28,"")</f>
        <v>192.70000000000002</v>
      </c>
    </row>
    <row r="9" spans="1:31" x14ac:dyDescent="0.25">
      <c r="A9" s="43" t="s">
        <v>25</v>
      </c>
      <c r="B9" s="37">
        <f>IF(ISNUMBER('KN 2019'!BN28),'KN 2019'!BN28,"")</f>
        <v>19</v>
      </c>
      <c r="C9" s="37">
        <f>IF(ISNUMBER('KN 2019'!BO28),'KN 2019'!BO28,"")</f>
        <v>19.18988071642222</v>
      </c>
      <c r="D9" s="37">
        <f>IF(ISNUMBER('KN 2019'!BP28),'KN 2019'!BP28,"")</f>
        <v>20.943702585680004</v>
      </c>
      <c r="E9" s="37">
        <f>IF(ISNUMBER('KN 2019'!BQ28),'KN 2019'!BQ28,"")</f>
        <v>19.04</v>
      </c>
      <c r="F9" s="37">
        <f>IF(ISNUMBER('KN 2019'!BR28),'KN 2019'!BR28,"")</f>
        <v>18.53</v>
      </c>
      <c r="G9" s="37">
        <f>IF(ISNUMBER('KN 2019'!BS28),'KN 2019'!BS28,"")</f>
        <v>18.07</v>
      </c>
      <c r="H9" s="37">
        <f>IF(ISNUMBER('KN 2019'!BT28),'KN 2019'!BT28,"")</f>
        <v>18.568417554043762</v>
      </c>
      <c r="I9" s="37">
        <f>IF(ISNUMBER('KN 2019'!BU28),'KN 2019'!BU28,"")</f>
        <v>21.28</v>
      </c>
      <c r="J9" s="37">
        <f>IF(ISNUMBER('KN 2019'!BV28),'KN 2019'!BV28,"")</f>
        <v>20.41</v>
      </c>
      <c r="K9" s="37">
        <f>IF(ISNUMBER('KN 2019'!BW28),'KN 2019'!BW28,"")</f>
        <v>21.152000000000001</v>
      </c>
      <c r="L9" s="37">
        <f>IF(ISNUMBER('KN 2019'!BX28),'KN 2019'!BX28,"")</f>
        <v>21.866579033848176</v>
      </c>
      <c r="M9" s="37">
        <f>IF(ISNUMBER('KN 2019'!BY28),'KN 2019'!BY28,"")</f>
        <v>22.52</v>
      </c>
      <c r="N9" s="37">
        <f>IF(ISNUMBER('KN 2019'!BZ28),'KN 2019'!BZ28,"")</f>
        <v>13</v>
      </c>
      <c r="O9" s="37">
        <f>IF(ISNUMBER('KN 2019'!CA28),'KN 2019'!CA28,"")</f>
        <v>20.66</v>
      </c>
      <c r="P9" s="48">
        <f>IF(ISNUMBER('KN 2019'!CB28),'KN 2019'!CB28,"")</f>
        <v>19.587898563571013</v>
      </c>
    </row>
    <row r="10" spans="1:31" x14ac:dyDescent="0.25">
      <c r="A10" s="42" t="s">
        <v>26</v>
      </c>
      <c r="B10" s="3">
        <f>IF(ISNUMBER('KN 2019'!CD28),'KN 2019'!CD28,"")</f>
        <v>36530</v>
      </c>
      <c r="C10" s="3">
        <f>IF(ISNUMBER('KN 2019'!CE28),'KN 2019'!CE28,"")</f>
        <v>37740</v>
      </c>
      <c r="D10" s="3">
        <f>IF(ISNUMBER('KN 2019'!CF28),'KN 2019'!CF28,"")</f>
        <v>36771</v>
      </c>
      <c r="E10" s="3">
        <f>IF(ISNUMBER('KN 2019'!CG28),'KN 2019'!CG28,"")</f>
        <v>38000</v>
      </c>
      <c r="F10" s="3">
        <f>IF(ISNUMBER('KN 2019'!CH28),'KN 2019'!CH28,"")</f>
        <v>35100</v>
      </c>
      <c r="G10" s="3">
        <f>IF(ISNUMBER('KN 2019'!CI28),'KN 2019'!CI28,"")</f>
        <v>32700</v>
      </c>
      <c r="H10" s="3">
        <f>IF(ISNUMBER('KN 2019'!CJ28),'KN 2019'!CJ28,"")</f>
        <v>36040</v>
      </c>
      <c r="I10" s="3">
        <f>IF(ISNUMBER('KN 2019'!CK28),'KN 2019'!CK28,"")</f>
        <v>35281</v>
      </c>
      <c r="J10" s="3">
        <f>IF(ISNUMBER('KN 2019'!CL28),'KN 2019'!CL28,"")</f>
        <v>33254</v>
      </c>
      <c r="K10" s="3">
        <f>IF(ISNUMBER('KN 2019'!CM28),'KN 2019'!CM28,"")</f>
        <v>35086</v>
      </c>
      <c r="L10" s="3">
        <f>IF(ISNUMBER('KN 2019'!CN28),'KN 2019'!CN28,"")</f>
        <v>35755</v>
      </c>
      <c r="M10" s="3">
        <f>IF(ISNUMBER('KN 2019'!CO28),'KN 2019'!CO28,"")</f>
        <v>37546</v>
      </c>
      <c r="N10" s="3">
        <f>IF(ISNUMBER('KN 2019'!CP28),'KN 2019'!CP28,"")</f>
        <v>35427</v>
      </c>
      <c r="O10" s="3">
        <f>IF(ISNUMBER('KN 2019'!CQ28),'KN 2019'!CQ28,"")</f>
        <v>36610</v>
      </c>
      <c r="P10" s="49">
        <f>IF(ISNUMBER('KN 2019'!CR28),'KN 2019'!CR28,"")</f>
        <v>35845.714285714283</v>
      </c>
    </row>
    <row r="11" spans="1:31" x14ac:dyDescent="0.25">
      <c r="A11" s="43" t="s">
        <v>27</v>
      </c>
      <c r="B11" s="37">
        <f>IF(ISNUMBER('KN 2019'!CT28),'KN 2019'!CT28,"")</f>
        <v>32.5</v>
      </c>
      <c r="C11" s="37">
        <f>IF(ISNUMBER('KN 2019'!CU28),'KN 2019'!CU28,"")</f>
        <v>30</v>
      </c>
      <c r="D11" s="37">
        <f>IF(ISNUMBER('KN 2019'!CV28),'KN 2019'!CV28,"")</f>
        <v>35.792615133884013</v>
      </c>
      <c r="E11" s="37">
        <f>IF(ISNUMBER('KN 2019'!CW28),'KN 2019'!CW28,"")</f>
        <v>41.6</v>
      </c>
      <c r="F11" s="37">
        <f>IF(ISNUMBER('KN 2019'!CX28),'KN 2019'!CX28,"")</f>
        <v>58.658000000000001</v>
      </c>
      <c r="G11" s="37">
        <f>IF(ISNUMBER('KN 2019'!CY28),'KN 2019'!CY28,"")</f>
        <v>26.25</v>
      </c>
      <c r="H11" s="37">
        <f>IF(ISNUMBER('KN 2019'!CZ28),'KN 2019'!CZ28,"")</f>
        <v>40.916035932155999</v>
      </c>
      <c r="I11" s="37">
        <f>IF(ISNUMBER('KN 2019'!DA28),'KN 2019'!DA28,"")</f>
        <v>31.16</v>
      </c>
      <c r="J11" s="37">
        <f>IF(ISNUMBER('KN 2019'!DB28),'KN 2019'!DB28,"")</f>
        <v>30</v>
      </c>
      <c r="K11" s="37">
        <f>IF(ISNUMBER('KN 2019'!DC28),'KN 2019'!DC28,"")</f>
        <v>31.54</v>
      </c>
      <c r="L11" s="37">
        <f>IF(ISNUMBER('KN 2019'!DD28),'KN 2019'!DD28,"")</f>
        <v>36.090000000000003</v>
      </c>
      <c r="M11" s="37">
        <f>IF(ISNUMBER('KN 2019'!DE28),'KN 2019'!DE28,"")</f>
        <v>32.159999999999997</v>
      </c>
      <c r="N11" s="37">
        <f>IF(ISNUMBER('KN 2019'!DF28),'KN 2019'!DF28,"")</f>
        <v>49</v>
      </c>
      <c r="O11" s="37">
        <f>IF(ISNUMBER('KN 2019'!DG28),'KN 2019'!DG28,"")</f>
        <v>54.1</v>
      </c>
      <c r="P11" s="48">
        <f>IF(ISNUMBER('KN 2019'!DH28),'KN 2019'!DH28,"")</f>
        <v>37.840475076145715</v>
      </c>
    </row>
    <row r="12" spans="1:31" ht="15.75" thickBot="1" x14ac:dyDescent="0.3">
      <c r="A12" s="44" t="s">
        <v>28</v>
      </c>
      <c r="B12" s="40">
        <f>IF(ISNUMBER('KN 2019'!DJ28),'KN 2019'!DJ28,"")</f>
        <v>24370</v>
      </c>
      <c r="C12" s="40">
        <f>IF(ISNUMBER('KN 2019'!DK28),'KN 2019'!DK28,"")</f>
        <v>23784</v>
      </c>
      <c r="D12" s="40">
        <f>IF(ISNUMBER('KN 2019'!DL28),'KN 2019'!DL28,"")</f>
        <v>21160</v>
      </c>
      <c r="E12" s="40">
        <f>IF(ISNUMBER('KN 2019'!DM28),'KN 2019'!DM28,"")</f>
        <v>21960</v>
      </c>
      <c r="F12" s="40">
        <f>IF(ISNUMBER('KN 2019'!DN28),'KN 2019'!DN28,"")</f>
        <v>20200</v>
      </c>
      <c r="G12" s="40">
        <f>IF(ISNUMBER('KN 2019'!DO28),'KN 2019'!DO28,"")</f>
        <v>19504</v>
      </c>
      <c r="H12" s="40">
        <f>IF(ISNUMBER('KN 2019'!DP28),'KN 2019'!DP28,"")</f>
        <v>22910</v>
      </c>
      <c r="I12" s="40">
        <f>IF(ISNUMBER('KN 2019'!DQ28),'KN 2019'!DQ28,"")</f>
        <v>21206</v>
      </c>
      <c r="J12" s="40">
        <f>IF(ISNUMBER('KN 2019'!DR28),'KN 2019'!DR28,"")</f>
        <v>23490</v>
      </c>
      <c r="K12" s="40">
        <f>IF(ISNUMBER('KN 2019'!DS28),'KN 2019'!DS28,"")</f>
        <v>20739</v>
      </c>
      <c r="L12" s="40">
        <f>IF(ISNUMBER('KN 2019'!DT28),'KN 2019'!DT28,"")</f>
        <v>23225</v>
      </c>
      <c r="M12" s="40">
        <f>IF(ISNUMBER('KN 2019'!DU28),'KN 2019'!DU28,"")</f>
        <v>21397</v>
      </c>
      <c r="N12" s="40">
        <f>IF(ISNUMBER('KN 2019'!DV28),'KN 2019'!DV28,"")</f>
        <v>21900</v>
      </c>
      <c r="O12" s="40">
        <f>IF(ISNUMBER('KN 2019'!DW28),'KN 2019'!DW28,"")</f>
        <v>21880</v>
      </c>
      <c r="P12" s="50">
        <f>IF(ISNUMBER('KN 2019'!DX28),'KN 2019'!DX28,"")</f>
        <v>21980.357142857141</v>
      </c>
    </row>
    <row r="13" spans="1:31" ht="19.5" thickBot="1" x14ac:dyDescent="0.3">
      <c r="A13" s="98" t="str">
        <f>'KN 2019'!A29</f>
        <v>33-56-H/01 Truhlář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x14ac:dyDescent="0.25">
      <c r="A14" s="51" t="s">
        <v>51</v>
      </c>
      <c r="B14" s="52">
        <f>IF(ISNUMBER('KN 2019'!B29),'KN 2019'!B29,"")</f>
        <v>33237.907884465261</v>
      </c>
      <c r="C14" s="52">
        <f>IF(ISNUMBER('KN 2019'!C29),'KN 2019'!C29,"")</f>
        <v>38056.638375107337</v>
      </c>
      <c r="D14" s="52">
        <f>IF(ISNUMBER('KN 2019'!D29),'KN 2019'!D29,"")</f>
        <v>36557.268287050312</v>
      </c>
      <c r="E14" s="52">
        <f>IF(ISNUMBER('KN 2019'!E29),'KN 2019'!E29,"")</f>
        <v>34888.153268147005</v>
      </c>
      <c r="F14" s="52">
        <f>IF(ISNUMBER('KN 2019'!F29),'KN 2019'!F29,"")</f>
        <v>30082.400912705463</v>
      </c>
      <c r="G14" s="52">
        <f>IF(ISNUMBER('KN 2019'!G29),'KN 2019'!G29,"")</f>
        <v>33760.375521557718</v>
      </c>
      <c r="H14" s="52">
        <f>IF(ISNUMBER('KN 2019'!H29),'KN 2019'!H29,"")</f>
        <v>35206.4690321784</v>
      </c>
      <c r="I14" s="52">
        <f>IF(ISNUMBER('KN 2019'!I29),'KN 2019'!I29,"")</f>
        <v>34187.992086700026</v>
      </c>
      <c r="J14" s="52">
        <f>IF(ISNUMBER('KN 2019'!J29),'KN 2019'!J29,"")</f>
        <v>38271.413145539904</v>
      </c>
      <c r="K14" s="52">
        <f>IF(ISNUMBER('KN 2019'!K29),'KN 2019'!K29,"")</f>
        <v>36170.523417027405</v>
      </c>
      <c r="L14" s="52">
        <f>IF(ISNUMBER('KN 2019'!L29),'KN 2019'!L29,"")</f>
        <v>37551.746760557086</v>
      </c>
      <c r="M14" s="52">
        <f>IF(ISNUMBER('KN 2019'!M29),'KN 2019'!M29,"")</f>
        <v>36632.413846148025</v>
      </c>
      <c r="N14" s="52">
        <f>IF(ISNUMBER('KN 2019'!N29),'KN 2019'!N29,"")</f>
        <v>32790.62014483213</v>
      </c>
      <c r="O14" s="52">
        <f>IF(ISNUMBER('KN 2019'!O29),'KN 2019'!O29,"")</f>
        <v>30695.587691638579</v>
      </c>
      <c r="P14" s="46">
        <f>IF(ISNUMBER('KN 2019'!P29),'KN 2019'!P29,"")</f>
        <v>34863.536455261041</v>
      </c>
    </row>
    <row r="15" spans="1:31" x14ac:dyDescent="0.25">
      <c r="A15" s="42" t="s">
        <v>52</v>
      </c>
      <c r="B15" s="38">
        <f>IF(ISNUMBER('KN 2019'!R29),'KN 2019'!R29,"")</f>
        <v>0</v>
      </c>
      <c r="C15" s="38">
        <f>IF(ISNUMBER('KN 2019'!S29),'KN 2019'!S29,"")</f>
        <v>0</v>
      </c>
      <c r="D15" s="38">
        <f>IF(ISNUMBER('KN 2019'!T29),'KN 2019'!T29,"")</f>
        <v>0</v>
      </c>
      <c r="E15" s="38">
        <f>IF(ISNUMBER('KN 2019'!U29),'KN 2019'!U29,"")</f>
        <v>265</v>
      </c>
      <c r="F15" s="38">
        <f>IF(ISNUMBER('KN 2019'!V29),'KN 2019'!V29,"")</f>
        <v>0</v>
      </c>
      <c r="G15" s="38">
        <f>IF(ISNUMBER('KN 2019'!W29),'KN 2019'!W29,"")</f>
        <v>262</v>
      </c>
      <c r="H15" s="38">
        <f>IF(ISNUMBER('KN 2019'!X29),'KN 2019'!X29,"")</f>
        <v>0</v>
      </c>
      <c r="I15" s="38">
        <f>IF(ISNUMBER('KN 2019'!Y29),'KN 2019'!Y29,"")</f>
        <v>102.6</v>
      </c>
      <c r="J15" s="38">
        <f>IF(ISNUMBER('KN 2019'!Z29),'KN 2019'!Z29,"")</f>
        <v>115</v>
      </c>
      <c r="K15" s="38">
        <f>IF(ISNUMBER('KN 2019'!AA29),'KN 2019'!AA29,"")</f>
        <v>178</v>
      </c>
      <c r="L15" s="38">
        <f>IF(ISNUMBER('KN 2019'!AB29),'KN 2019'!AB29,"")</f>
        <v>0</v>
      </c>
      <c r="M15" s="38">
        <f>IF(ISNUMBER('KN 2019'!AC29),'KN 2019'!AC29,"")</f>
        <v>0</v>
      </c>
      <c r="N15" s="38">
        <f>IF(ISNUMBER('KN 2019'!AD29),'KN 2019'!AD29,"")</f>
        <v>0</v>
      </c>
      <c r="O15" s="38">
        <f>IF(ISNUMBER('KN 2019'!AE29),'KN 2019'!AE29,"")</f>
        <v>335</v>
      </c>
      <c r="P15" s="47">
        <f>IF(ISNUMBER('KN 2019'!AF29),'KN 2019'!AF29,"")</f>
        <v>209.6</v>
      </c>
    </row>
    <row r="16" spans="1:31" x14ac:dyDescent="0.25">
      <c r="A16" s="43" t="s">
        <v>25</v>
      </c>
      <c r="B16" s="37">
        <f>IF(ISNUMBER('KN 2019'!BN29),'KN 2019'!BN29,"")</f>
        <v>18.3</v>
      </c>
      <c r="C16" s="37">
        <f>IF(ISNUMBER('KN 2019'!BO29),'KN 2019'!BO29,"")</f>
        <v>14.486963327526301</v>
      </c>
      <c r="D16" s="37">
        <f>IF(ISNUMBER('KN 2019'!BP29),'KN 2019'!BP29,"")</f>
        <v>13.888019940480003</v>
      </c>
      <c r="E16" s="37">
        <f>IF(ISNUMBER('KN 2019'!BQ29),'KN 2019'!BQ29,"")</f>
        <v>15.97</v>
      </c>
      <c r="F16" s="37">
        <f>IF(ISNUMBER('KN 2019'!BR29),'KN 2019'!BR29,"")</f>
        <v>16.87</v>
      </c>
      <c r="G16" s="37">
        <f>IF(ISNUMBER('KN 2019'!BS29),'KN 2019'!BS29,"")</f>
        <v>14.4</v>
      </c>
      <c r="H16" s="37">
        <f>IF(ISNUMBER('KN 2019'!BT29),'KN 2019'!BT29,"")</f>
        <v>14.678622419547652</v>
      </c>
      <c r="I16" s="37">
        <f>IF(ISNUMBER('KN 2019'!BU29),'KN 2019'!BU29,"")</f>
        <v>14.89</v>
      </c>
      <c r="J16" s="37">
        <f>IF(ISNUMBER('KN 2019'!BV29),'KN 2019'!BV29,"")</f>
        <v>12.78</v>
      </c>
      <c r="K16" s="37">
        <f>IF(ISNUMBER('KN 2019'!BW29),'KN 2019'!BW29,"")</f>
        <v>13.962999999999999</v>
      </c>
      <c r="L16" s="37">
        <f>IF(ISNUMBER('KN 2019'!BX29),'KN 2019'!BX29,"")</f>
        <v>13.790035587188612</v>
      </c>
      <c r="M16" s="37">
        <f>IF(ISNUMBER('KN 2019'!BY29),'KN 2019'!BY29,"")</f>
        <v>14.68</v>
      </c>
      <c r="N16" s="37">
        <f>IF(ISNUMBER('KN 2019'!BZ29),'KN 2019'!BZ29,"")</f>
        <v>15.5</v>
      </c>
      <c r="O16" s="37">
        <f>IF(ISNUMBER('KN 2019'!CA29),'KN 2019'!CA29,"")</f>
        <v>17</v>
      </c>
      <c r="P16" s="48">
        <f>IF(ISNUMBER('KN 2019'!CB29),'KN 2019'!CB29,"")</f>
        <v>15.085474376767326</v>
      </c>
    </row>
    <row r="17" spans="1:16" x14ac:dyDescent="0.25">
      <c r="A17" s="42" t="s">
        <v>26</v>
      </c>
      <c r="B17" s="3">
        <f>IF(ISNUMBER('KN 2019'!CD29),'KN 2019'!CD29,"")</f>
        <v>36530</v>
      </c>
      <c r="C17" s="3">
        <f>IF(ISNUMBER('KN 2019'!CE29),'KN 2019'!CE29,"")</f>
        <v>37740</v>
      </c>
      <c r="D17" s="3">
        <f>IF(ISNUMBER('KN 2019'!CF29),'KN 2019'!CF29,"")</f>
        <v>36771</v>
      </c>
      <c r="E17" s="3">
        <f>IF(ISNUMBER('KN 2019'!CG29),'KN 2019'!CG29,"")</f>
        <v>38000</v>
      </c>
      <c r="F17" s="3">
        <f>IF(ISNUMBER('KN 2019'!CH29),'KN 2019'!CH29,"")</f>
        <v>35100</v>
      </c>
      <c r="G17" s="3">
        <f>IF(ISNUMBER('KN 2019'!CI29),'KN 2019'!CI29,"")</f>
        <v>32700</v>
      </c>
      <c r="H17" s="3">
        <f>IF(ISNUMBER('KN 2019'!CJ29),'KN 2019'!CJ29,"")</f>
        <v>36040</v>
      </c>
      <c r="I17" s="3">
        <f>IF(ISNUMBER('KN 2019'!CK29),'KN 2019'!CK29,"")</f>
        <v>35281</v>
      </c>
      <c r="J17" s="3">
        <f>IF(ISNUMBER('KN 2019'!CL29),'KN 2019'!CL29,"")</f>
        <v>33254</v>
      </c>
      <c r="K17" s="3">
        <f>IF(ISNUMBER('KN 2019'!CM29),'KN 2019'!CM29,"")</f>
        <v>35086</v>
      </c>
      <c r="L17" s="3">
        <f>IF(ISNUMBER('KN 2019'!CN29),'KN 2019'!CN29,"")</f>
        <v>35755</v>
      </c>
      <c r="M17" s="3">
        <f>IF(ISNUMBER('KN 2019'!CO29),'KN 2019'!CO29,"")</f>
        <v>37546</v>
      </c>
      <c r="N17" s="3">
        <f>IF(ISNUMBER('KN 2019'!CP29),'KN 2019'!CP29,"")</f>
        <v>35427</v>
      </c>
      <c r="O17" s="3">
        <f>IF(ISNUMBER('KN 2019'!CQ29),'KN 2019'!CQ29,"")</f>
        <v>36610</v>
      </c>
      <c r="P17" s="49">
        <f>IF(ISNUMBER('KN 2019'!CR29),'KN 2019'!CR29,"")</f>
        <v>35845.714285714283</v>
      </c>
    </row>
    <row r="18" spans="1:16" x14ac:dyDescent="0.25">
      <c r="A18" s="43" t="s">
        <v>27</v>
      </c>
      <c r="B18" s="37">
        <f>IF(ISNUMBER('KN 2019'!CT29),'KN 2019'!CT29,"")</f>
        <v>31.5</v>
      </c>
      <c r="C18" s="37">
        <f>IF(ISNUMBER('KN 2019'!CU29),'KN 2019'!CU29,"")</f>
        <v>42</v>
      </c>
      <c r="D18" s="37">
        <f>IF(ISNUMBER('KN 2019'!CV29),'KN 2019'!CV29,"")</f>
        <v>53.064317125652018</v>
      </c>
      <c r="E18" s="37">
        <f>IF(ISNUMBER('KN 2019'!CW29),'KN 2019'!CW29,"")</f>
        <v>41.6</v>
      </c>
      <c r="F18" s="37">
        <f>IF(ISNUMBER('KN 2019'!CX29),'KN 2019'!CX29,"")</f>
        <v>47.39</v>
      </c>
      <c r="G18" s="37">
        <f>IF(ISNUMBER('KN 2019'!CY29),'KN 2019'!CY29,"")</f>
        <v>35.950000000000003</v>
      </c>
      <c r="H18" s="37">
        <f>IF(ISNUMBER('KN 2019'!CZ29),'KN 2019'!CZ29,"")</f>
        <v>47.868669611532006</v>
      </c>
      <c r="I18" s="37">
        <f>IF(ISNUMBER('KN 2019'!DA29),'KN 2019'!DA29,"")</f>
        <v>44.22</v>
      </c>
      <c r="J18" s="37">
        <f>IF(ISNUMBER('KN 2019'!DB29),'KN 2019'!DB29,"")</f>
        <v>40</v>
      </c>
      <c r="K18" s="37">
        <f>IF(ISNUMBER('KN 2019'!DC29),'KN 2019'!DC29,"")</f>
        <v>41.36</v>
      </c>
      <c r="L18" s="37">
        <f>IF(ISNUMBER('KN 2019'!DD29),'KN 2019'!DD29,"")</f>
        <v>43.29</v>
      </c>
      <c r="M18" s="37">
        <f>IF(ISNUMBER('KN 2019'!DE29),'KN 2019'!DE29,"")</f>
        <v>43.22</v>
      </c>
      <c r="N18" s="37">
        <f>IF(ISNUMBER('KN 2019'!DF29),'KN 2019'!DF29,"")</f>
        <v>49</v>
      </c>
      <c r="O18" s="37">
        <f>IF(ISNUMBER('KN 2019'!DG29),'KN 2019'!DG29,"")</f>
        <v>54.1</v>
      </c>
      <c r="P18" s="48">
        <f>IF(ISNUMBER('KN 2019'!DH29),'KN 2019'!DH29,"")</f>
        <v>43.897356195513147</v>
      </c>
    </row>
    <row r="19" spans="1:16" ht="15.75" thickBot="1" x14ac:dyDescent="0.3">
      <c r="A19" s="44" t="s">
        <v>28</v>
      </c>
      <c r="B19" s="40">
        <f>IF(ISNUMBER('KN 2019'!DJ29),'KN 2019'!DJ29,"")</f>
        <v>24370</v>
      </c>
      <c r="C19" s="40">
        <f>IF(ISNUMBER('KN 2019'!DK29),'KN 2019'!DK29,"")</f>
        <v>23784</v>
      </c>
      <c r="D19" s="40">
        <f>IF(ISNUMBER('KN 2019'!DL29),'KN 2019'!DL29,"")</f>
        <v>21160</v>
      </c>
      <c r="E19" s="40">
        <f>IF(ISNUMBER('KN 2019'!DM29),'KN 2019'!DM29,"")</f>
        <v>21960</v>
      </c>
      <c r="F19" s="40">
        <f>IF(ISNUMBER('KN 2019'!DN29),'KN 2019'!DN29,"")</f>
        <v>20200</v>
      </c>
      <c r="G19" s="40">
        <f>IF(ISNUMBER('KN 2019'!DO29),'KN 2019'!DO29,"")</f>
        <v>19504</v>
      </c>
      <c r="H19" s="40">
        <f>IF(ISNUMBER('KN 2019'!DP29),'KN 2019'!DP29,"")</f>
        <v>22910</v>
      </c>
      <c r="I19" s="40">
        <f>IF(ISNUMBER('KN 2019'!DQ29),'KN 2019'!DQ29,"")</f>
        <v>21206</v>
      </c>
      <c r="J19" s="40">
        <f>IF(ISNUMBER('KN 2019'!DR29),'KN 2019'!DR29,"")</f>
        <v>23490</v>
      </c>
      <c r="K19" s="40">
        <f>IF(ISNUMBER('KN 2019'!DS29),'KN 2019'!DS29,"")</f>
        <v>20739</v>
      </c>
      <c r="L19" s="40">
        <f>IF(ISNUMBER('KN 2019'!DT29),'KN 2019'!DT29,"")</f>
        <v>23225</v>
      </c>
      <c r="M19" s="40">
        <f>IF(ISNUMBER('KN 2019'!DU29),'KN 2019'!DU29,"")</f>
        <v>21397</v>
      </c>
      <c r="N19" s="40">
        <f>IF(ISNUMBER('KN 2019'!DV29),'KN 2019'!DV29,"")</f>
        <v>21900</v>
      </c>
      <c r="O19" s="40">
        <f>IF(ISNUMBER('KN 2019'!DW29),'KN 2019'!DW29,"")</f>
        <v>21880</v>
      </c>
      <c r="P19" s="50">
        <f>IF(ISNUMBER('KN 2019'!DX29),'KN 2019'!DX29,"")</f>
        <v>21980.357142857141</v>
      </c>
    </row>
    <row r="20" spans="1:16" ht="19.5" thickBot="1" x14ac:dyDescent="0.3">
      <c r="A20" s="98" t="str">
        <f>'KN 2019'!A30</f>
        <v>36-52-H/01 Instalatér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x14ac:dyDescent="0.25">
      <c r="A21" s="51" t="s">
        <v>51</v>
      </c>
      <c r="B21" s="52">
        <f>IF(ISNUMBER('KN 2019'!B30),'KN 2019'!B30,"")</f>
        <v>32565.895781637715</v>
      </c>
      <c r="C21" s="52">
        <f>IF(ISNUMBER('KN 2019'!C30),'KN 2019'!C30,"")</f>
        <v>38819.60395894909</v>
      </c>
      <c r="D21" s="52">
        <f>IF(ISNUMBER('KN 2019'!D30),'KN 2019'!D30,"")</f>
        <v>36041.347469893648</v>
      </c>
      <c r="E21" s="52">
        <f>IF(ISNUMBER('KN 2019'!E30),'KN 2019'!E30,"")</f>
        <v>36918.116390651601</v>
      </c>
      <c r="F21" s="52">
        <f>IF(ISNUMBER('KN 2019'!F30),'KN 2019'!F30,"")</f>
        <v>31522.794413064545</v>
      </c>
      <c r="G21" s="52">
        <f>IF(ISNUMBER('KN 2019'!G30),'KN 2019'!G30,"")</f>
        <v>32760.385852090028</v>
      </c>
      <c r="H21" s="52">
        <f>IF(ISNUMBER('KN 2019'!H30),'KN 2019'!H30,"")</f>
        <v>42283.371549924552</v>
      </c>
      <c r="I21" s="52">
        <f>IF(ISNUMBER('KN 2019'!I30),'KN 2019'!I30,"")</f>
        <v>36890.1779384287</v>
      </c>
      <c r="J21" s="52">
        <f>IF(ISNUMBER('KN 2019'!J30),'KN 2019'!J30,"")</f>
        <v>38312.521739130432</v>
      </c>
      <c r="K21" s="52">
        <f>IF(ISNUMBER('KN 2019'!K30),'KN 2019'!K30,"")</f>
        <v>35864.842361001982</v>
      </c>
      <c r="L21" s="52">
        <f>IF(ISNUMBER('KN 2019'!L30),'KN 2019'!L30,"")</f>
        <v>34254.332097215018</v>
      </c>
      <c r="M21" s="52">
        <f>IF(ISNUMBER('KN 2019'!M30),'KN 2019'!M30,"")</f>
        <v>36028.354474559179</v>
      </c>
      <c r="N21" s="52">
        <f>IF(ISNUMBER('KN 2019'!N30),'KN 2019'!N30,"")</f>
        <v>38065.111459968604</v>
      </c>
      <c r="O21" s="52">
        <f>IF(ISNUMBER('KN 2019'!O30),'KN 2019'!O30,"")</f>
        <v>36166.135677047998</v>
      </c>
      <c r="P21" s="46">
        <f>IF(ISNUMBER('KN 2019'!P30),'KN 2019'!P30,"")</f>
        <v>36178.070797397362</v>
      </c>
    </row>
    <row r="22" spans="1:16" x14ac:dyDescent="0.25">
      <c r="A22" s="42" t="s">
        <v>52</v>
      </c>
      <c r="B22" s="38">
        <f>IF(ISNUMBER('KN 2019'!R30),'KN 2019'!R30,"")</f>
        <v>0</v>
      </c>
      <c r="C22" s="38">
        <f>IF(ISNUMBER('KN 2019'!S30),'KN 2019'!S30,"")</f>
        <v>0</v>
      </c>
      <c r="D22" s="38">
        <f>IF(ISNUMBER('KN 2019'!T30),'KN 2019'!T30,"")</f>
        <v>0</v>
      </c>
      <c r="E22" s="38">
        <f>IF(ISNUMBER('KN 2019'!U30),'KN 2019'!U30,"")</f>
        <v>265</v>
      </c>
      <c r="F22" s="38">
        <f>IF(ISNUMBER('KN 2019'!V30),'KN 2019'!V30,"")</f>
        <v>0</v>
      </c>
      <c r="G22" s="38">
        <f>IF(ISNUMBER('KN 2019'!W30),'KN 2019'!W30,"")</f>
        <v>258</v>
      </c>
      <c r="H22" s="38">
        <f>IF(ISNUMBER('KN 2019'!X30),'KN 2019'!X30,"")</f>
        <v>0</v>
      </c>
      <c r="I22" s="38">
        <f>IF(ISNUMBER('KN 2019'!Y30),'KN 2019'!Y30,"")</f>
        <v>110.7</v>
      </c>
      <c r="J22" s="38">
        <f>IF(ISNUMBER('KN 2019'!Z30),'KN 2019'!Z30,"")</f>
        <v>115</v>
      </c>
      <c r="K22" s="38">
        <f>IF(ISNUMBER('KN 2019'!AA30),'KN 2019'!AA30,"")</f>
        <v>176</v>
      </c>
      <c r="L22" s="38">
        <f>IF(ISNUMBER('KN 2019'!AB30),'KN 2019'!AB30,"")</f>
        <v>0</v>
      </c>
      <c r="M22" s="38">
        <f>IF(ISNUMBER('KN 2019'!AC30),'KN 2019'!AC30,"")</f>
        <v>0</v>
      </c>
      <c r="N22" s="38">
        <f>IF(ISNUMBER('KN 2019'!AD30),'KN 2019'!AD30,"")</f>
        <v>0</v>
      </c>
      <c r="O22" s="38">
        <f>IF(ISNUMBER('KN 2019'!AE30),'KN 2019'!AE30,"")</f>
        <v>335</v>
      </c>
      <c r="P22" s="47">
        <f>IF(ISNUMBER('KN 2019'!AF30),'KN 2019'!AF30,"")</f>
        <v>209.95000000000002</v>
      </c>
    </row>
    <row r="23" spans="1:16" x14ac:dyDescent="0.25">
      <c r="A23" s="43" t="s">
        <v>25</v>
      </c>
      <c r="B23" s="37">
        <f>IF(ISNUMBER('KN 2019'!BN30),'KN 2019'!BN30,"")</f>
        <v>18.600000000000001</v>
      </c>
      <c r="C23" s="37">
        <f>IF(ISNUMBER('KN 2019'!BO30),'KN 2019'!BO30,"")</f>
        <v>14.660294123989756</v>
      </c>
      <c r="D23" s="37">
        <f>IF(ISNUMBER('KN 2019'!BP30),'KN 2019'!BP30,"")</f>
        <v>14.486991560720003</v>
      </c>
      <c r="E23" s="37">
        <f>IF(ISNUMBER('KN 2019'!BQ30),'KN 2019'!BQ30,"")</f>
        <v>14.91</v>
      </c>
      <c r="F23" s="37">
        <f>IF(ISNUMBER('KN 2019'!BR30),'KN 2019'!BR30,"")</f>
        <v>16.149999999999999</v>
      </c>
      <c r="G23" s="37">
        <f>IF(ISNUMBER('KN 2019'!BS30),'KN 2019'!BS30,"")</f>
        <v>15.55</v>
      </c>
      <c r="H23" s="37">
        <f>IF(ISNUMBER('KN 2019'!BT30),'KN 2019'!BT30,"")</f>
        <v>12.160527885813197</v>
      </c>
      <c r="I23" s="37">
        <f>IF(ISNUMBER('KN 2019'!BU30),'KN 2019'!BU30,"")</f>
        <v>14.09</v>
      </c>
      <c r="J23" s="37">
        <f>IF(ISNUMBER('KN 2019'!BV30),'KN 2019'!BV30,"")</f>
        <v>13.8</v>
      </c>
      <c r="K23" s="37">
        <f>IF(ISNUMBER('KN 2019'!BW30),'KN 2019'!BW30,"")</f>
        <v>14.106</v>
      </c>
      <c r="L23" s="37">
        <f>IF(ISNUMBER('KN 2019'!BX30),'KN 2019'!BX30,"")</f>
        <v>15.671739130434785</v>
      </c>
      <c r="M23" s="37">
        <f>IF(ISNUMBER('KN 2019'!BY30),'KN 2019'!BY30,"")</f>
        <v>15.47</v>
      </c>
      <c r="N23" s="37">
        <f>IF(ISNUMBER('KN 2019'!BZ30),'KN 2019'!BZ30,"")</f>
        <v>13</v>
      </c>
      <c r="O23" s="37">
        <f>IF(ISNUMBER('KN 2019'!CA30),'KN 2019'!CA30,"")</f>
        <v>14.03</v>
      </c>
      <c r="P23" s="48">
        <f>IF(ISNUMBER('KN 2019'!CB30),'KN 2019'!CB30,"")</f>
        <v>14.763253764354124</v>
      </c>
    </row>
    <row r="24" spans="1:16" x14ac:dyDescent="0.25">
      <c r="A24" s="42" t="s">
        <v>26</v>
      </c>
      <c r="B24" s="3">
        <f>IF(ISNUMBER('KN 2019'!CD30),'KN 2019'!CD30,"")</f>
        <v>36530</v>
      </c>
      <c r="C24" s="3">
        <f>IF(ISNUMBER('KN 2019'!CE30),'KN 2019'!CE30,"")</f>
        <v>37740</v>
      </c>
      <c r="D24" s="3">
        <f>IF(ISNUMBER('KN 2019'!CF30),'KN 2019'!CF30,"")</f>
        <v>36771</v>
      </c>
      <c r="E24" s="3">
        <f>IF(ISNUMBER('KN 2019'!CG30),'KN 2019'!CG30,"")</f>
        <v>38000</v>
      </c>
      <c r="F24" s="3">
        <f>IF(ISNUMBER('KN 2019'!CH30),'KN 2019'!CH30,"")</f>
        <v>35100</v>
      </c>
      <c r="G24" s="3">
        <f>IF(ISNUMBER('KN 2019'!CI30),'KN 2019'!CI30,"")</f>
        <v>32700</v>
      </c>
      <c r="H24" s="3">
        <f>IF(ISNUMBER('KN 2019'!CJ30),'KN 2019'!CJ30,"")</f>
        <v>36040</v>
      </c>
      <c r="I24" s="3">
        <f>IF(ISNUMBER('KN 2019'!CK30),'KN 2019'!CK30,"")</f>
        <v>35281</v>
      </c>
      <c r="J24" s="3">
        <f>IF(ISNUMBER('KN 2019'!CL30),'KN 2019'!CL30,"")</f>
        <v>33254</v>
      </c>
      <c r="K24" s="3">
        <f>IF(ISNUMBER('KN 2019'!CM30),'KN 2019'!CM30,"")</f>
        <v>35086</v>
      </c>
      <c r="L24" s="3">
        <f>IF(ISNUMBER('KN 2019'!CN30),'KN 2019'!CN30,"")</f>
        <v>35755</v>
      </c>
      <c r="M24" s="3">
        <f>IF(ISNUMBER('KN 2019'!CO30),'KN 2019'!CO30,"")</f>
        <v>37546</v>
      </c>
      <c r="N24" s="3">
        <f>IF(ISNUMBER('KN 2019'!CP30),'KN 2019'!CP30,"")</f>
        <v>35427</v>
      </c>
      <c r="O24" s="3">
        <f>IF(ISNUMBER('KN 2019'!CQ30),'KN 2019'!CQ30,"")</f>
        <v>36610</v>
      </c>
      <c r="P24" s="49">
        <f>IF(ISNUMBER('KN 2019'!CR30),'KN 2019'!CR30,"")</f>
        <v>35845.714285714283</v>
      </c>
    </row>
    <row r="25" spans="1:16" x14ac:dyDescent="0.25">
      <c r="A25" s="43" t="s">
        <v>27</v>
      </c>
      <c r="B25" s="37">
        <f>IF(ISNUMBER('KN 2019'!CT30),'KN 2019'!CT30,"")</f>
        <v>32.5</v>
      </c>
      <c r="C25" s="37">
        <f>IF(ISNUMBER('KN 2019'!CU30),'KN 2019'!CU30,"")</f>
        <v>36</v>
      </c>
      <c r="D25" s="37">
        <f>IF(ISNUMBER('KN 2019'!CV30),'KN 2019'!CV30,"")</f>
        <v>45.482148578322409</v>
      </c>
      <c r="E25" s="37">
        <f>IF(ISNUMBER('KN 2019'!CW30),'KN 2019'!CW30,"")</f>
        <v>41.6</v>
      </c>
      <c r="F25" s="37">
        <f>IF(ISNUMBER('KN 2019'!CX30),'KN 2019'!CX30,"")</f>
        <v>44.54</v>
      </c>
      <c r="G25" s="37">
        <f>IF(ISNUMBER('KN 2019'!CY30),'KN 2019'!CY30,"")</f>
        <v>31.1</v>
      </c>
      <c r="H25" s="37">
        <f>IF(ISNUMBER('KN 2019'!CZ30),'KN 2019'!CZ30,"")</f>
        <v>40.916035932155999</v>
      </c>
      <c r="I25" s="37">
        <f>IF(ISNUMBER('KN 2019'!DA30),'KN 2019'!DA30,"")</f>
        <v>37.19</v>
      </c>
      <c r="J25" s="37">
        <f>IF(ISNUMBER('KN 2019'!DB30),'KN 2019'!DB30,"")</f>
        <v>30</v>
      </c>
      <c r="K25" s="37">
        <f>IF(ISNUMBER('KN 2019'!DC30),'KN 2019'!DC30,"")</f>
        <v>41.36</v>
      </c>
      <c r="L25" s="37">
        <f>IF(ISNUMBER('KN 2019'!DD30),'KN 2019'!DD30,"")</f>
        <v>40.53</v>
      </c>
      <c r="M25" s="37">
        <f>IF(ISNUMBER('KN 2019'!DE30),'KN 2019'!DE30,"")</f>
        <v>37.19</v>
      </c>
      <c r="N25" s="37">
        <f>IF(ISNUMBER('KN 2019'!DF30),'KN 2019'!DF30,"")</f>
        <v>49</v>
      </c>
      <c r="O25" s="37">
        <f>IF(ISNUMBER('KN 2019'!DG30),'KN 2019'!DG30,"")</f>
        <v>54.1</v>
      </c>
      <c r="P25" s="48">
        <f>IF(ISNUMBER('KN 2019'!DH30),'KN 2019'!DH30,"")</f>
        <v>40.107727465034166</v>
      </c>
    </row>
    <row r="26" spans="1:16" ht="15.75" thickBot="1" x14ac:dyDescent="0.3">
      <c r="A26" s="44" t="s">
        <v>28</v>
      </c>
      <c r="B26" s="40">
        <f>IF(ISNUMBER('KN 2019'!DJ30),'KN 2019'!DJ30,"")</f>
        <v>24370</v>
      </c>
      <c r="C26" s="40">
        <f>IF(ISNUMBER('KN 2019'!DK30),'KN 2019'!DK30,"")</f>
        <v>23784</v>
      </c>
      <c r="D26" s="40">
        <f>IF(ISNUMBER('KN 2019'!DL30),'KN 2019'!DL30,"")</f>
        <v>21160</v>
      </c>
      <c r="E26" s="40">
        <f>IF(ISNUMBER('KN 2019'!DM30),'KN 2019'!DM30,"")</f>
        <v>21960</v>
      </c>
      <c r="F26" s="40">
        <f>IF(ISNUMBER('KN 2019'!DN30),'KN 2019'!DN30,"")</f>
        <v>20200</v>
      </c>
      <c r="G26" s="40">
        <f>IF(ISNUMBER('KN 2019'!DO30),'KN 2019'!DO30,"")</f>
        <v>19504</v>
      </c>
      <c r="H26" s="40">
        <f>IF(ISNUMBER('KN 2019'!DP30),'KN 2019'!DP30,"")</f>
        <v>22910</v>
      </c>
      <c r="I26" s="40">
        <f>IF(ISNUMBER('KN 2019'!DQ30),'KN 2019'!DQ30,"")</f>
        <v>21206</v>
      </c>
      <c r="J26" s="40">
        <f>IF(ISNUMBER('KN 2019'!DR30),'KN 2019'!DR30,"")</f>
        <v>23490</v>
      </c>
      <c r="K26" s="40">
        <f>IF(ISNUMBER('KN 2019'!DS30),'KN 2019'!DS30,"")</f>
        <v>20739</v>
      </c>
      <c r="L26" s="40">
        <f>IF(ISNUMBER('KN 2019'!DT30),'KN 2019'!DT30,"")</f>
        <v>23225</v>
      </c>
      <c r="M26" s="40">
        <f>IF(ISNUMBER('KN 2019'!DU30),'KN 2019'!DU30,"")</f>
        <v>21397</v>
      </c>
      <c r="N26" s="40">
        <f>IF(ISNUMBER('KN 2019'!DV30),'KN 2019'!DV30,"")</f>
        <v>21900</v>
      </c>
      <c r="O26" s="40">
        <f>IF(ISNUMBER('KN 2019'!DW30),'KN 2019'!DW30,"")</f>
        <v>21880</v>
      </c>
      <c r="P26" s="50">
        <f>IF(ISNUMBER('KN 2019'!DX30),'KN 2019'!DX30,"")</f>
        <v>21980.357142857141</v>
      </c>
    </row>
    <row r="27" spans="1:16" ht="19.5" thickBot="1" x14ac:dyDescent="0.3">
      <c r="A27" s="98" t="str">
        <f>'KN 2019'!A31</f>
        <v>23-56-H/01 Obráběč kovů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x14ac:dyDescent="0.25">
      <c r="A28" s="51" t="s">
        <v>51</v>
      </c>
      <c r="B28" s="52">
        <f>IF(ISNUMBER('KN 2019'!B31),'KN 2019'!B31,"")</f>
        <v>33083.868131868134</v>
      </c>
      <c r="C28" s="52">
        <f>IF(ISNUMBER('KN 2019'!C31),'KN 2019'!C31,"")</f>
        <v>31882.149646417209</v>
      </c>
      <c r="D28" s="52">
        <f>IF(ISNUMBER('KN 2019'!D31),'KN 2019'!D31,"")</f>
        <v>27654.753152759517</v>
      </c>
      <c r="E28" s="52">
        <f>IF(ISNUMBER('KN 2019'!E31),'KN 2019'!E31,"")</f>
        <v>27014.887493458918</v>
      </c>
      <c r="F28" s="52">
        <f>IF(ISNUMBER('KN 2019'!F31),'KN 2019'!F31,"")</f>
        <v>19705.954839350597</v>
      </c>
      <c r="G28" s="52">
        <f>IF(ISNUMBER('KN 2019'!G31),'KN 2019'!G31,"")</f>
        <v>30631.664922128228</v>
      </c>
      <c r="H28" s="52">
        <f>IF(ISNUMBER('KN 2019'!H31),'KN 2019'!H31,"")</f>
        <v>25240.23854348277</v>
      </c>
      <c r="I28" s="52">
        <f>IF(ISNUMBER('KN 2019'!I31),'KN 2019'!I31,"")</f>
        <v>28061.924628644781</v>
      </c>
      <c r="J28" s="52">
        <f>IF(ISNUMBER('KN 2019'!J31),'KN 2019'!J31,"")</f>
        <v>28947.592356687899</v>
      </c>
      <c r="K28" s="52">
        <f>IF(ISNUMBER('KN 2019'!K31),'KN 2019'!K31,"")</f>
        <v>26594.772026918494</v>
      </c>
      <c r="L28" s="52">
        <f>IF(ISNUMBER('KN 2019'!L31),'KN 2019'!L31,"")</f>
        <v>25328.433805378496</v>
      </c>
      <c r="M28" s="52">
        <f>IF(ISNUMBER('KN 2019'!M31),'KN 2019'!M31,"")</f>
        <v>27867.097324498427</v>
      </c>
      <c r="N28" s="52">
        <f>IF(ISNUMBER('KN 2019'!N31),'KN 2019'!N31,"")</f>
        <v>30370.559423769508</v>
      </c>
      <c r="O28" s="52">
        <f>IF(ISNUMBER('KN 2019'!O31),'KN 2019'!O31,"")</f>
        <v>28384.032822235004</v>
      </c>
      <c r="P28" s="46">
        <f>IF(ISNUMBER('KN 2019'!P31),'KN 2019'!P31,"")</f>
        <v>27911.994936971285</v>
      </c>
    </row>
    <row r="29" spans="1:16" x14ac:dyDescent="0.25">
      <c r="A29" s="42" t="s">
        <v>52</v>
      </c>
      <c r="B29" s="38">
        <f>IF(ISNUMBER('KN 2019'!R31),'KN 2019'!R31,"")</f>
        <v>0</v>
      </c>
      <c r="C29" s="38">
        <f>IF(ISNUMBER('KN 2019'!S31),'KN 2019'!S31,"")</f>
        <v>0</v>
      </c>
      <c r="D29" s="38">
        <f>IF(ISNUMBER('KN 2019'!T31),'KN 2019'!T31,"")</f>
        <v>0</v>
      </c>
      <c r="E29" s="38">
        <f>IF(ISNUMBER('KN 2019'!U31),'KN 2019'!U31,"")</f>
        <v>265</v>
      </c>
      <c r="F29" s="38">
        <f>IF(ISNUMBER('KN 2019'!V31),'KN 2019'!V31,"")</f>
        <v>0</v>
      </c>
      <c r="G29" s="38">
        <f>IF(ISNUMBER('KN 2019'!W31),'KN 2019'!W31,"")</f>
        <v>249</v>
      </c>
      <c r="H29" s="38">
        <f>IF(ISNUMBER('KN 2019'!X31),'KN 2019'!X31,"")</f>
        <v>0</v>
      </c>
      <c r="I29" s="38">
        <f>IF(ISNUMBER('KN 2019'!Y31),'KN 2019'!Y31,"")</f>
        <v>84.2</v>
      </c>
      <c r="J29" s="38">
        <f>IF(ISNUMBER('KN 2019'!Z31),'KN 2019'!Z31,"")</f>
        <v>87</v>
      </c>
      <c r="K29" s="38">
        <f>IF(ISNUMBER('KN 2019'!AA31),'KN 2019'!AA31,"")</f>
        <v>131</v>
      </c>
      <c r="L29" s="38">
        <f>IF(ISNUMBER('KN 2019'!AB31),'KN 2019'!AB31,"")</f>
        <v>0</v>
      </c>
      <c r="M29" s="38">
        <f>IF(ISNUMBER('KN 2019'!AC31),'KN 2019'!AC31,"")</f>
        <v>0</v>
      </c>
      <c r="N29" s="38">
        <f>IF(ISNUMBER('KN 2019'!AD31),'KN 2019'!AD31,"")</f>
        <v>0</v>
      </c>
      <c r="O29" s="38">
        <f>IF(ISNUMBER('KN 2019'!AE31),'KN 2019'!AE31,"")</f>
        <v>335</v>
      </c>
      <c r="P29" s="47">
        <f>IF(ISNUMBER('KN 2019'!AF31),'KN 2019'!AF31,"")</f>
        <v>191.86666666666667</v>
      </c>
    </row>
    <row r="30" spans="1:16" x14ac:dyDescent="0.25">
      <c r="A30" s="43" t="s">
        <v>25</v>
      </c>
      <c r="B30" s="37">
        <f>IF(ISNUMBER('KN 2019'!BN31),'KN 2019'!BN31,"")</f>
        <v>18.2</v>
      </c>
      <c r="C30" s="37">
        <f>IF(ISNUMBER('KN 2019'!BO31),'KN 2019'!BO31,"")</f>
        <v>20.246283606167477</v>
      </c>
      <c r="D30" s="37">
        <f>IF(ISNUMBER('KN 2019'!BP31),'KN 2019'!BP31,"")</f>
        <v>21.329480917360005</v>
      </c>
      <c r="E30" s="37">
        <f>IF(ISNUMBER('KN 2019'!BQ31),'KN 2019'!BQ31,"")</f>
        <v>22.05</v>
      </c>
      <c r="F30" s="37">
        <f>IF(ISNUMBER('KN 2019'!BR31),'KN 2019'!BR31,"")</f>
        <v>28.33</v>
      </c>
      <c r="G30" s="37">
        <f>IF(ISNUMBER('KN 2019'!BS31),'KN 2019'!BS31,"")</f>
        <v>18.07</v>
      </c>
      <c r="H30" s="37">
        <f>IF(ISNUMBER('KN 2019'!BT31),'KN 2019'!BT31,"")</f>
        <v>23.350649076847198</v>
      </c>
      <c r="I30" s="37">
        <f>IF(ISNUMBER('KN 2019'!BU31),'KN 2019'!BU31,"")</f>
        <v>21.28</v>
      </c>
      <c r="J30" s="37">
        <f>IF(ISNUMBER('KN 2019'!BV31),'KN 2019'!BV31,"")</f>
        <v>20.41</v>
      </c>
      <c r="K30" s="37">
        <f>IF(ISNUMBER('KN 2019'!BW31),'KN 2019'!BW31,"")</f>
        <v>22.51</v>
      </c>
      <c r="L30" s="37">
        <f>IF(ISNUMBER('KN 2019'!BX31),'KN 2019'!BX31,"")</f>
        <v>24.37</v>
      </c>
      <c r="M30" s="37">
        <f>IF(ISNUMBER('KN 2019'!BY31),'KN 2019'!BY31,"")</f>
        <v>22.66</v>
      </c>
      <c r="N30" s="37">
        <f>IF(ISNUMBER('KN 2019'!BZ31),'KN 2019'!BZ31,"")</f>
        <v>17</v>
      </c>
      <c r="O30" s="37">
        <f>IF(ISNUMBER('KN 2019'!CA31),'KN 2019'!CA31,"")</f>
        <v>18.670000000000002</v>
      </c>
      <c r="P30" s="48">
        <f>IF(ISNUMBER('KN 2019'!CB31),'KN 2019'!CB31,"")</f>
        <v>21.319743828598195</v>
      </c>
    </row>
    <row r="31" spans="1:16" x14ac:dyDescent="0.25">
      <c r="A31" s="42" t="s">
        <v>26</v>
      </c>
      <c r="B31" s="3">
        <f>IF(ISNUMBER('KN 2019'!CD31),'KN 2019'!CD31,"")</f>
        <v>36530</v>
      </c>
      <c r="C31" s="3">
        <f>IF(ISNUMBER('KN 2019'!CE31),'KN 2019'!CE31,"")</f>
        <v>37740</v>
      </c>
      <c r="D31" s="3">
        <f>IF(ISNUMBER('KN 2019'!CF31),'KN 2019'!CF31,"")</f>
        <v>36771</v>
      </c>
      <c r="E31" s="3">
        <f>IF(ISNUMBER('KN 2019'!CG31),'KN 2019'!CG31,"")</f>
        <v>38000</v>
      </c>
      <c r="F31" s="3">
        <f>IF(ISNUMBER('KN 2019'!CH31),'KN 2019'!CH31,"")</f>
        <v>35100</v>
      </c>
      <c r="G31" s="3">
        <f>IF(ISNUMBER('KN 2019'!CI31),'KN 2019'!CI31,"")</f>
        <v>32700</v>
      </c>
      <c r="H31" s="3">
        <f>IF(ISNUMBER('KN 2019'!CJ31),'KN 2019'!CJ31,"")</f>
        <v>36040</v>
      </c>
      <c r="I31" s="3">
        <f>IF(ISNUMBER('KN 2019'!CK31),'KN 2019'!CK31,"")</f>
        <v>35281</v>
      </c>
      <c r="J31" s="3">
        <f>IF(ISNUMBER('KN 2019'!CL31),'KN 2019'!CL31,"")</f>
        <v>33254</v>
      </c>
      <c r="K31" s="3">
        <f>IF(ISNUMBER('KN 2019'!CM31),'KN 2019'!CM31,"")</f>
        <v>35086</v>
      </c>
      <c r="L31" s="3">
        <f>IF(ISNUMBER('KN 2019'!CN31),'KN 2019'!CN31,"")</f>
        <v>35755</v>
      </c>
      <c r="M31" s="3">
        <f>IF(ISNUMBER('KN 2019'!CO31),'KN 2019'!CO31,"")</f>
        <v>37546</v>
      </c>
      <c r="N31" s="3">
        <f>IF(ISNUMBER('KN 2019'!CP31),'KN 2019'!CP31,"")</f>
        <v>35427</v>
      </c>
      <c r="O31" s="3">
        <f>IF(ISNUMBER('KN 2019'!CQ31),'KN 2019'!CQ31,"")</f>
        <v>36610</v>
      </c>
      <c r="P31" s="49">
        <f>IF(ISNUMBER('KN 2019'!CR31),'KN 2019'!CR31,"")</f>
        <v>35845.714285714283</v>
      </c>
    </row>
    <row r="32" spans="1:16" x14ac:dyDescent="0.25">
      <c r="A32" s="43" t="s">
        <v>27</v>
      </c>
      <c r="B32" s="37">
        <f>IF(ISNUMBER('KN 2019'!CT31),'KN 2019'!CT31,"")</f>
        <v>32.5</v>
      </c>
      <c r="C32" s="37">
        <f>IF(ISNUMBER('KN 2019'!CU31),'KN 2019'!CU31,"")</f>
        <v>30</v>
      </c>
      <c r="D32" s="37">
        <f>IF(ISNUMBER('KN 2019'!CV31),'KN 2019'!CV31,"")</f>
        <v>36.444377473196006</v>
      </c>
      <c r="E32" s="37">
        <f>IF(ISNUMBER('KN 2019'!CW31),'KN 2019'!CW31,"")</f>
        <v>41.6</v>
      </c>
      <c r="F32" s="37">
        <f>IF(ISNUMBER('KN 2019'!CX31),'KN 2019'!CX31,"")</f>
        <v>50.1</v>
      </c>
      <c r="G32" s="37">
        <f>IF(ISNUMBER('KN 2019'!CY31),'KN 2019'!CY31,"")</f>
        <v>26.25</v>
      </c>
      <c r="H32" s="37">
        <f>IF(ISNUMBER('KN 2019'!CZ31),'KN 2019'!CZ31,"")</f>
        <v>40.916035932155999</v>
      </c>
      <c r="I32" s="37">
        <f>IF(ISNUMBER('KN 2019'!DA31),'KN 2019'!DA31,"")</f>
        <v>31.16</v>
      </c>
      <c r="J32" s="37">
        <f>IF(ISNUMBER('KN 2019'!DB31),'KN 2019'!DB31,"")</f>
        <v>30</v>
      </c>
      <c r="K32" s="37">
        <f>IF(ISNUMBER('KN 2019'!DC31),'KN 2019'!DC31,"")</f>
        <v>31.54</v>
      </c>
      <c r="L32" s="37">
        <f>IF(ISNUMBER('KN 2019'!DD31),'KN 2019'!DD31,"")</f>
        <v>36.090000000000003</v>
      </c>
      <c r="M32" s="37">
        <f>IF(ISNUMBER('KN 2019'!DE31),'KN 2019'!DE31,"")</f>
        <v>32.159999999999997</v>
      </c>
      <c r="N32" s="37">
        <f>IF(ISNUMBER('KN 2019'!DF31),'KN 2019'!DF31,"")</f>
        <v>49</v>
      </c>
      <c r="O32" s="37">
        <f>IF(ISNUMBER('KN 2019'!DG31),'KN 2019'!DG31,"")</f>
        <v>54.1</v>
      </c>
      <c r="P32" s="48">
        <f>IF(ISNUMBER('KN 2019'!DH31),'KN 2019'!DH31,"")</f>
        <v>37.275743814667997</v>
      </c>
    </row>
    <row r="33" spans="1:16" ht="15.75" thickBot="1" x14ac:dyDescent="0.3">
      <c r="A33" s="44" t="s">
        <v>28</v>
      </c>
      <c r="B33" s="40">
        <f>IF(ISNUMBER('KN 2019'!DJ31),'KN 2019'!DJ31,"")</f>
        <v>24370</v>
      </c>
      <c r="C33" s="40">
        <f>IF(ISNUMBER('KN 2019'!DK31),'KN 2019'!DK31,"")</f>
        <v>23784</v>
      </c>
      <c r="D33" s="40">
        <f>IF(ISNUMBER('KN 2019'!DL31),'KN 2019'!DL31,"")</f>
        <v>21160</v>
      </c>
      <c r="E33" s="40">
        <f>IF(ISNUMBER('KN 2019'!DM31),'KN 2019'!DM31,"")</f>
        <v>21960</v>
      </c>
      <c r="F33" s="40">
        <f>IF(ISNUMBER('KN 2019'!DN31),'KN 2019'!DN31,"")</f>
        <v>20200</v>
      </c>
      <c r="G33" s="40">
        <f>IF(ISNUMBER('KN 2019'!DO31),'KN 2019'!DO31,"")</f>
        <v>19504</v>
      </c>
      <c r="H33" s="40">
        <f>IF(ISNUMBER('KN 2019'!DP31),'KN 2019'!DP31,"")</f>
        <v>22910</v>
      </c>
      <c r="I33" s="40">
        <f>IF(ISNUMBER('KN 2019'!DQ31),'KN 2019'!DQ31,"")</f>
        <v>21206</v>
      </c>
      <c r="J33" s="40">
        <f>IF(ISNUMBER('KN 2019'!DR31),'KN 2019'!DR31,"")</f>
        <v>23490</v>
      </c>
      <c r="K33" s="40">
        <f>IF(ISNUMBER('KN 2019'!DS31),'KN 2019'!DS31,"")</f>
        <v>20739</v>
      </c>
      <c r="L33" s="40">
        <f>IF(ISNUMBER('KN 2019'!DT31),'KN 2019'!DT31,"")</f>
        <v>23225</v>
      </c>
      <c r="M33" s="40">
        <f>IF(ISNUMBER('KN 2019'!DU31),'KN 2019'!DU31,"")</f>
        <v>21397</v>
      </c>
      <c r="N33" s="40">
        <f>IF(ISNUMBER('KN 2019'!DV31),'KN 2019'!DV31,"")</f>
        <v>21900</v>
      </c>
      <c r="O33" s="40">
        <f>IF(ISNUMBER('KN 2019'!DW31),'KN 2019'!DW31,"")</f>
        <v>21880</v>
      </c>
      <c r="P33" s="50">
        <f>IF(ISNUMBER('KN 2019'!DX31),'KN 2019'!DX31,"")</f>
        <v>21980.357142857141</v>
      </c>
    </row>
    <row r="34" spans="1:16" ht="19.5" thickBot="1" x14ac:dyDescent="0.3">
      <c r="A34" s="98" t="str">
        <f>'KN 2019'!A32</f>
        <v>26-51-H/01 Elektrikář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x14ac:dyDescent="0.25">
      <c r="A35" s="51" t="s">
        <v>51</v>
      </c>
      <c r="B35" s="52">
        <f>IF(ISNUMBER('KN 2019'!B32),'KN 2019'!B32,"")</f>
        <v>32046.573515401717</v>
      </c>
      <c r="C35" s="52">
        <f>IF(ISNUMBER('KN 2019'!C32),'KN 2019'!C32,"")</f>
        <v>34113.174429397186</v>
      </c>
      <c r="D35" s="52">
        <f>IF(ISNUMBER('KN 2019'!D32),'KN 2019'!D32,"")</f>
        <v>32115.983685083247</v>
      </c>
      <c r="E35" s="52">
        <f>IF(ISNUMBER('KN 2019'!E32),'KN 2019'!E32,"")</f>
        <v>29470.079615970026</v>
      </c>
      <c r="F35" s="52">
        <f>IF(ISNUMBER('KN 2019'!F32),'KN 2019'!F32,"")</f>
        <v>30090.604829241711</v>
      </c>
      <c r="G35" s="52">
        <f>IF(ISNUMBER('KN 2019'!G32),'KN 2019'!G32,"")</f>
        <v>32923.717416414322</v>
      </c>
      <c r="H35" s="52">
        <f>IF(ISNUMBER('KN 2019'!H32),'KN 2019'!H32,"")</f>
        <v>29120.812055137409</v>
      </c>
      <c r="I35" s="52">
        <f>IF(ISNUMBER('KN 2019'!I32),'KN 2019'!I32,"")</f>
        <v>30829.566691829037</v>
      </c>
      <c r="J35" s="52">
        <f>IF(ISNUMBER('KN 2019'!J32),'KN 2019'!J32,"")</f>
        <v>32264.080229226362</v>
      </c>
      <c r="K35" s="52">
        <f>IF(ISNUMBER('KN 2019'!K32),'KN 2019'!K32,"")</f>
        <v>29900.038176720635</v>
      </c>
      <c r="L35" s="52">
        <f>IF(ISNUMBER('KN 2019'!L32),'KN 2019'!L32,"")</f>
        <v>26800.811021488138</v>
      </c>
      <c r="M35" s="52">
        <f>IF(ISNUMBER('KN 2019'!M32),'KN 2019'!M32,"")</f>
        <v>29601.947762290856</v>
      </c>
      <c r="N35" s="52">
        <f>IF(ISNUMBER('KN 2019'!N32),'KN 2019'!N32,"")</f>
        <v>35729.265306122448</v>
      </c>
      <c r="O35" s="52">
        <f>IF(ISNUMBER('KN 2019'!O32),'KN 2019'!O32,"")</f>
        <v>29603.657285673373</v>
      </c>
      <c r="P35" s="46">
        <f>IF(ISNUMBER('KN 2019'!P32),'KN 2019'!P32,"")</f>
        <v>31043.593715714032</v>
      </c>
    </row>
    <row r="36" spans="1:16" x14ac:dyDescent="0.25">
      <c r="A36" s="42" t="s">
        <v>52</v>
      </c>
      <c r="B36" s="38">
        <f>IF(ISNUMBER('KN 2019'!R32),'KN 2019'!R32,"")</f>
        <v>0</v>
      </c>
      <c r="C36" s="38">
        <f>IF(ISNUMBER('KN 2019'!S32),'KN 2019'!S32,"")</f>
        <v>0</v>
      </c>
      <c r="D36" s="38">
        <f>IF(ISNUMBER('KN 2019'!T32),'KN 2019'!T32,"")</f>
        <v>0</v>
      </c>
      <c r="E36" s="38">
        <f>IF(ISNUMBER('KN 2019'!U32),'KN 2019'!U32,"")</f>
        <v>265</v>
      </c>
      <c r="F36" s="38">
        <f>IF(ISNUMBER('KN 2019'!V32),'KN 2019'!V32,"")</f>
        <v>0</v>
      </c>
      <c r="G36" s="38">
        <f>IF(ISNUMBER('KN 2019'!W32),'KN 2019'!W32,"")</f>
        <v>258</v>
      </c>
      <c r="H36" s="38">
        <f>IF(ISNUMBER('KN 2019'!X32),'KN 2019'!X32,"")</f>
        <v>0</v>
      </c>
      <c r="I36" s="38">
        <f>IF(ISNUMBER('KN 2019'!Y32),'KN 2019'!Y32,"")</f>
        <v>92.5</v>
      </c>
      <c r="J36" s="38">
        <f>IF(ISNUMBER('KN 2019'!Z32),'KN 2019'!Z32,"")</f>
        <v>97</v>
      </c>
      <c r="K36" s="38">
        <f>IF(ISNUMBER('KN 2019'!AA32),'KN 2019'!AA32,"")</f>
        <v>147</v>
      </c>
      <c r="L36" s="38">
        <f>IF(ISNUMBER('KN 2019'!AB32),'KN 2019'!AB32,"")</f>
        <v>0</v>
      </c>
      <c r="M36" s="38">
        <f>IF(ISNUMBER('KN 2019'!AC32),'KN 2019'!AC32,"")</f>
        <v>0</v>
      </c>
      <c r="N36" s="38">
        <f>IF(ISNUMBER('KN 2019'!AD32),'KN 2019'!AD32,"")</f>
        <v>0</v>
      </c>
      <c r="O36" s="38">
        <f>IF(ISNUMBER('KN 2019'!AE32),'KN 2019'!AE32,"")</f>
        <v>335</v>
      </c>
      <c r="P36" s="47">
        <f>IF(ISNUMBER('KN 2019'!AF32),'KN 2019'!AF32,"")</f>
        <v>199.08333333333334</v>
      </c>
    </row>
    <row r="37" spans="1:16" x14ac:dyDescent="0.25">
      <c r="A37" s="43" t="s">
        <v>25</v>
      </c>
      <c r="B37" s="37">
        <f>IF(ISNUMBER('KN 2019'!BN32),'KN 2019'!BN32,"")</f>
        <v>18.8</v>
      </c>
      <c r="C37" s="37">
        <f>IF(ISNUMBER('KN 2019'!BO32),'KN 2019'!BO32,"")</f>
        <v>17.295282917480488</v>
      </c>
      <c r="D37" s="37">
        <f>IF(ISNUMBER('KN 2019'!BP32),'KN 2019'!BP32,"")</f>
        <v>17.035158962080004</v>
      </c>
      <c r="E37" s="37">
        <f>IF(ISNUMBER('KN 2019'!BQ32),'KN 2019'!BQ32,"")</f>
        <v>19.71</v>
      </c>
      <c r="F37" s="37">
        <f>IF(ISNUMBER('KN 2019'!BR32),'KN 2019'!BR32,"")</f>
        <v>16.68</v>
      </c>
      <c r="G37" s="37">
        <f>IF(ISNUMBER('KN 2019'!BS32),'KN 2019'!BS32,"")</f>
        <v>15.45</v>
      </c>
      <c r="H37" s="37">
        <f>IF(ISNUMBER('KN 2019'!BT32),'KN 2019'!BT32,"")</f>
        <v>19.305689693851356</v>
      </c>
      <c r="I37" s="37">
        <f>IF(ISNUMBER('KN 2019'!BU32),'KN 2019'!BU32,"")</f>
        <v>17.649999999999999</v>
      </c>
      <c r="J37" s="37">
        <f>IF(ISNUMBER('KN 2019'!BV32),'KN 2019'!BV32,"")</f>
        <v>17.45</v>
      </c>
      <c r="K37" s="37">
        <f>IF(ISNUMBER('KN 2019'!BW32),'KN 2019'!BW32,"")</f>
        <v>17.629000000000001</v>
      </c>
      <c r="L37" s="37">
        <f>IF(ISNUMBER('KN 2019'!BX32),'KN 2019'!BX32,"")</f>
        <v>21.534374999999997</v>
      </c>
      <c r="M37" s="37">
        <f>IF(ISNUMBER('KN 2019'!BY32),'KN 2019'!BY32,"")</f>
        <v>19.850000000000001</v>
      </c>
      <c r="N37" s="37">
        <f>IF(ISNUMBER('KN 2019'!BZ32),'KN 2019'!BZ32,"")</f>
        <v>14</v>
      </c>
      <c r="O37" s="37">
        <f>IF(ISNUMBER('KN 2019'!CA32),'KN 2019'!CA32,"")</f>
        <v>17.75</v>
      </c>
      <c r="P37" s="48">
        <f>IF(ISNUMBER('KN 2019'!CB32),'KN 2019'!CB32,"")</f>
        <v>17.867107612386562</v>
      </c>
    </row>
    <row r="38" spans="1:16" x14ac:dyDescent="0.25">
      <c r="A38" s="42" t="s">
        <v>26</v>
      </c>
      <c r="B38" s="3">
        <f>IF(ISNUMBER('KN 2019'!CD32),'KN 2019'!CD32,"")</f>
        <v>36530</v>
      </c>
      <c r="C38" s="3">
        <f>IF(ISNUMBER('KN 2019'!CE32),'KN 2019'!CE32,"")</f>
        <v>37740</v>
      </c>
      <c r="D38" s="3">
        <f>IF(ISNUMBER('KN 2019'!CF32),'KN 2019'!CF32,"")</f>
        <v>36771</v>
      </c>
      <c r="E38" s="3">
        <f>IF(ISNUMBER('KN 2019'!CG32),'KN 2019'!CG32,"")</f>
        <v>38000</v>
      </c>
      <c r="F38" s="3">
        <f>IF(ISNUMBER('KN 2019'!CH32),'KN 2019'!CH32,"")</f>
        <v>35100</v>
      </c>
      <c r="G38" s="3">
        <f>IF(ISNUMBER('KN 2019'!CI32),'KN 2019'!CI32,"")</f>
        <v>32700</v>
      </c>
      <c r="H38" s="3">
        <f>IF(ISNUMBER('KN 2019'!CJ32),'KN 2019'!CJ32,"")</f>
        <v>36040</v>
      </c>
      <c r="I38" s="3">
        <f>IF(ISNUMBER('KN 2019'!CK32),'KN 2019'!CK32,"")</f>
        <v>35281</v>
      </c>
      <c r="J38" s="3">
        <f>IF(ISNUMBER('KN 2019'!CL32),'KN 2019'!CL32,"")</f>
        <v>33254</v>
      </c>
      <c r="K38" s="3">
        <f>IF(ISNUMBER('KN 2019'!CM32),'KN 2019'!CM32,"")</f>
        <v>35086</v>
      </c>
      <c r="L38" s="3">
        <f>IF(ISNUMBER('KN 2019'!CN32),'KN 2019'!CN32,"")</f>
        <v>35755</v>
      </c>
      <c r="M38" s="3">
        <f>IF(ISNUMBER('KN 2019'!CO32),'KN 2019'!CO32,"")</f>
        <v>37546</v>
      </c>
      <c r="N38" s="3">
        <f>IF(ISNUMBER('KN 2019'!CP32),'KN 2019'!CP32,"")</f>
        <v>35427</v>
      </c>
      <c r="O38" s="3">
        <f>IF(ISNUMBER('KN 2019'!CQ32),'KN 2019'!CQ32,"")</f>
        <v>36610</v>
      </c>
      <c r="P38" s="49">
        <f>IF(ISNUMBER('KN 2019'!CR32),'KN 2019'!CR32,"")</f>
        <v>35845.714285714283</v>
      </c>
    </row>
    <row r="39" spans="1:16" x14ac:dyDescent="0.25">
      <c r="A39" s="43" t="s">
        <v>27</v>
      </c>
      <c r="B39" s="37">
        <f>IF(ISNUMBER('KN 2019'!CT32),'KN 2019'!CT32,"")</f>
        <v>33.5</v>
      </c>
      <c r="C39" s="37">
        <f>IF(ISNUMBER('KN 2019'!CU32),'KN 2019'!CU32,"")</f>
        <v>36</v>
      </c>
      <c r="D39" s="37">
        <f>IF(ISNUMBER('KN 2019'!CV32),'KN 2019'!CV32,"")</f>
        <v>40.865498674862408</v>
      </c>
      <c r="E39" s="37">
        <f>IF(ISNUMBER('KN 2019'!CW32),'KN 2019'!CW32,"")</f>
        <v>41.6</v>
      </c>
      <c r="F39" s="37">
        <f>IF(ISNUMBER('KN 2019'!CX32),'KN 2019'!CX32,"")</f>
        <v>50.094999999999999</v>
      </c>
      <c r="G39" s="37">
        <f>IF(ISNUMBER('KN 2019'!CY32),'KN 2019'!CY32,"")</f>
        <v>31.1</v>
      </c>
      <c r="H39" s="37">
        <f>IF(ISNUMBER('KN 2019'!CZ32),'KN 2019'!CZ32,"")</f>
        <v>40.916035932155999</v>
      </c>
      <c r="I39" s="37">
        <f>IF(ISNUMBER('KN 2019'!DA32),'KN 2019'!DA32,"")</f>
        <v>37.19</v>
      </c>
      <c r="J39" s="37">
        <f>IF(ISNUMBER('KN 2019'!DB32),'KN 2019'!DB32,"")</f>
        <v>30</v>
      </c>
      <c r="K39" s="37">
        <f>IF(ISNUMBER('KN 2019'!DC32),'KN 2019'!DC32,"")</f>
        <v>41.36</v>
      </c>
      <c r="L39" s="37">
        <f>IF(ISNUMBER('KN 2019'!DD32),'KN 2019'!DD32,"")</f>
        <v>40.53</v>
      </c>
      <c r="M39" s="37">
        <f>IF(ISNUMBER('KN 2019'!DE32),'KN 2019'!DE32,"")</f>
        <v>37.19</v>
      </c>
      <c r="N39" s="37">
        <f>IF(ISNUMBER('KN 2019'!DF32),'KN 2019'!DF32,"")</f>
        <v>49</v>
      </c>
      <c r="O39" s="37">
        <f>IF(ISNUMBER('KN 2019'!DG32),'KN 2019'!DG32,"")</f>
        <v>54.1</v>
      </c>
      <c r="P39" s="48">
        <f>IF(ISNUMBER('KN 2019'!DH32),'KN 2019'!DH32,"")</f>
        <v>40.246181043358455</v>
      </c>
    </row>
    <row r="40" spans="1:16" ht="15.75" thickBot="1" x14ac:dyDescent="0.3">
      <c r="A40" s="44" t="s">
        <v>28</v>
      </c>
      <c r="B40" s="40">
        <f>IF(ISNUMBER('KN 2019'!DJ32),'KN 2019'!DJ32,"")</f>
        <v>24370</v>
      </c>
      <c r="C40" s="40">
        <f>IF(ISNUMBER('KN 2019'!DK32),'KN 2019'!DK32,"")</f>
        <v>23784</v>
      </c>
      <c r="D40" s="40">
        <f>IF(ISNUMBER('KN 2019'!DL32),'KN 2019'!DL32,"")</f>
        <v>21160</v>
      </c>
      <c r="E40" s="40">
        <f>IF(ISNUMBER('KN 2019'!DM32),'KN 2019'!DM32,"")</f>
        <v>21960</v>
      </c>
      <c r="F40" s="40">
        <f>IF(ISNUMBER('KN 2019'!DN32),'KN 2019'!DN32,"")</f>
        <v>20200</v>
      </c>
      <c r="G40" s="40">
        <f>IF(ISNUMBER('KN 2019'!DO32),'KN 2019'!DO32,"")</f>
        <v>19504</v>
      </c>
      <c r="H40" s="40">
        <f>IF(ISNUMBER('KN 2019'!DP32),'KN 2019'!DP32,"")</f>
        <v>22910</v>
      </c>
      <c r="I40" s="40">
        <f>IF(ISNUMBER('KN 2019'!DQ32),'KN 2019'!DQ32,"")</f>
        <v>21206</v>
      </c>
      <c r="J40" s="40">
        <f>IF(ISNUMBER('KN 2019'!DR32),'KN 2019'!DR32,"")</f>
        <v>23490</v>
      </c>
      <c r="K40" s="40">
        <f>IF(ISNUMBER('KN 2019'!DS32),'KN 2019'!DS32,"")</f>
        <v>20739</v>
      </c>
      <c r="L40" s="40">
        <f>IF(ISNUMBER('KN 2019'!DT32),'KN 2019'!DT32,"")</f>
        <v>23225</v>
      </c>
      <c r="M40" s="40">
        <f>IF(ISNUMBER('KN 2019'!DU32),'KN 2019'!DU32,"")</f>
        <v>21397</v>
      </c>
      <c r="N40" s="40">
        <f>IF(ISNUMBER('KN 2019'!DV32),'KN 2019'!DV32,"")</f>
        <v>21900</v>
      </c>
      <c r="O40" s="40">
        <f>IF(ISNUMBER('KN 2019'!DW32),'KN 2019'!DW32,"")</f>
        <v>21880</v>
      </c>
      <c r="P40" s="50">
        <f>IF(ISNUMBER('KN 2019'!DX32),'KN 2019'!DX32,"")</f>
        <v>21980.357142857141</v>
      </c>
    </row>
  </sheetData>
  <mergeCells count="8">
    <mergeCell ref="A1:P1"/>
    <mergeCell ref="A2:P2"/>
    <mergeCell ref="A3:P3"/>
    <mergeCell ref="A34:P34"/>
    <mergeCell ref="A6:P6"/>
    <mergeCell ref="A13:P13"/>
    <mergeCell ref="A20:P20"/>
    <mergeCell ref="A27:P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zoomScaleNormal="100" workbookViewId="0">
      <selection activeCell="A3" sqref="A3:P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2019'!A33</f>
        <v>66-51-H/01 Prodavač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f>IF(ISNUMBER('KN 2019'!B33),'KN 2019'!B33,"")</f>
        <v>28984.134453781509</v>
      </c>
      <c r="C7" s="52">
        <f>IF(ISNUMBER('KN 2019'!C33),'KN 2019'!C33,"")</f>
        <v>27123.661854319587</v>
      </c>
      <c r="D7" s="52">
        <f>IF(ISNUMBER('KN 2019'!D33),'KN 2019'!D33,"")</f>
        <v>25147.40058280692</v>
      </c>
      <c r="E7" s="52">
        <f>IF(ISNUMBER('KN 2019'!E33),'KN 2019'!E33,"")</f>
        <v>24140.160093713392</v>
      </c>
      <c r="F7" s="52">
        <f>IF(ISNUMBER('KN 2019'!F33),'KN 2019'!F33,"")</f>
        <v>67764.393294821843</v>
      </c>
      <c r="G7" s="52">
        <f>IF(ISNUMBER('KN 2019'!G33),'KN 2019'!G33,"")</f>
        <v>23329.230345426156</v>
      </c>
      <c r="H7" s="52">
        <f>IF(ISNUMBER('KN 2019'!H33),'KN 2019'!H33,"")</f>
        <v>29612.405236411199</v>
      </c>
      <c r="I7" s="52">
        <f>IF(ISNUMBER('KN 2019'!I33),'KN 2019'!I33,"")</f>
        <v>23914.125767672496</v>
      </c>
      <c r="J7" s="52">
        <f>IF(ISNUMBER('KN 2019'!J33),'KN 2019'!J33,"")</f>
        <v>25281.015595702913</v>
      </c>
      <c r="K7" s="52">
        <f>IF(ISNUMBER('KN 2019'!K33),'KN 2019'!K33,"")</f>
        <v>23970.552842515386</v>
      </c>
      <c r="L7" s="52">
        <f>IF(ISNUMBER('KN 2019'!L33),'KN 2019'!L33,"")</f>
        <v>24197.324753870991</v>
      </c>
      <c r="M7" s="52">
        <f>IF(ISNUMBER('KN 2019'!M33),'KN 2019'!M33,"")</f>
        <v>24455.709100738244</v>
      </c>
      <c r="N7" s="52">
        <f>IF(ISNUMBER('KN 2019'!N33),'KN 2019'!N33,"")</f>
        <v>52599.265306122448</v>
      </c>
      <c r="O7" s="52">
        <f>IF(ISNUMBER('KN 2019'!O33),'KN 2019'!O33,"")</f>
        <v>24987.056931946983</v>
      </c>
      <c r="P7" s="46">
        <f>IF(ISNUMBER('KN 2019'!P33),'KN 2019'!P33,"")</f>
        <v>30393.31686856072</v>
      </c>
    </row>
    <row r="8" spans="1:31" s="39" customFormat="1" x14ac:dyDescent="0.25">
      <c r="A8" s="42" t="s">
        <v>52</v>
      </c>
      <c r="B8" s="38">
        <f>IF(ISNUMBER('KN 2019'!R33),'KN 2019'!R33,"")</f>
        <v>0</v>
      </c>
      <c r="C8" s="38">
        <f>IF(ISNUMBER('KN 2019'!S33),'KN 2019'!S33,"")</f>
        <v>0</v>
      </c>
      <c r="D8" s="38">
        <f>IF(ISNUMBER('KN 2019'!T33),'KN 2019'!T33,"")</f>
        <v>0</v>
      </c>
      <c r="E8" s="38">
        <f>IF(ISNUMBER('KN 2019'!U33),'KN 2019'!U33,"")</f>
        <v>265</v>
      </c>
      <c r="F8" s="38">
        <f>IF(ISNUMBER('KN 2019'!V33),'KN 2019'!V33,"")</f>
        <v>0</v>
      </c>
      <c r="G8" s="38">
        <f>IF(ISNUMBER('KN 2019'!W33),'KN 2019'!W33,"")</f>
        <v>218</v>
      </c>
      <c r="H8" s="38">
        <f>IF(ISNUMBER('KN 2019'!X33),'KN 2019'!X33,"")</f>
        <v>0</v>
      </c>
      <c r="I8" s="38">
        <f>IF(ISNUMBER('KN 2019'!Y33),'KN 2019'!Y33,"")</f>
        <v>71.7</v>
      </c>
      <c r="J8" s="38">
        <f>IF(ISNUMBER('KN 2019'!Z33),'KN 2019'!Z33,"")</f>
        <v>76</v>
      </c>
      <c r="K8" s="38">
        <f>IF(ISNUMBER('KN 2019'!AA33),'KN 2019'!AA33,"")</f>
        <v>118</v>
      </c>
      <c r="L8" s="38">
        <f>IF(ISNUMBER('KN 2019'!AB33),'KN 2019'!AB33,"")</f>
        <v>0</v>
      </c>
      <c r="M8" s="38">
        <f>IF(ISNUMBER('KN 2019'!AC33),'KN 2019'!AC33,"")</f>
        <v>0</v>
      </c>
      <c r="N8" s="38">
        <f>IF(ISNUMBER('KN 2019'!AD33),'KN 2019'!AD33,"")</f>
        <v>0</v>
      </c>
      <c r="O8" s="38">
        <f>IF(ISNUMBER('KN 2019'!AE33),'KN 2019'!AE33,"")</f>
        <v>335</v>
      </c>
      <c r="P8" s="47">
        <f>IF(ISNUMBER('KN 2019'!AF33),'KN 2019'!AF33,"")</f>
        <v>180.61666666666667</v>
      </c>
    </row>
    <row r="9" spans="1:31" x14ac:dyDescent="0.25">
      <c r="A9" s="43" t="s">
        <v>25</v>
      </c>
      <c r="B9" s="37">
        <f>IF(ISNUMBER('KN 2019'!BN33),'KN 2019'!BN33,"")</f>
        <v>21.25</v>
      </c>
      <c r="C9" s="37">
        <f>IF(ISNUMBER('KN 2019'!BO33),'KN 2019'!BO33,"")</f>
        <v>20.646996211155081</v>
      </c>
      <c r="D9" s="37">
        <f>IF(ISNUMBER('KN 2019'!BP33),'KN 2019'!BP33,"")</f>
        <v>20.243210351840006</v>
      </c>
      <c r="E9" s="37">
        <f>IF(ISNUMBER('KN 2019'!BQ33),'KN 2019'!BQ33,"")</f>
        <v>25.61</v>
      </c>
      <c r="F9" s="37">
        <f>IF(ISNUMBER('KN 2019'!BR33),'KN 2019'!BR33,"")</f>
        <v>8.2200000000000006</v>
      </c>
      <c r="G9" s="37">
        <f>IF(ISNUMBER('KN 2019'!BS33),'KN 2019'!BS33,"")</f>
        <v>20.99</v>
      </c>
      <c r="H9" s="37">
        <f>IF(ISNUMBER('KN 2019'!BT33),'KN 2019'!BT33,"")</f>
        <v>18.118753610726127</v>
      </c>
      <c r="I9" s="37">
        <f>IF(ISNUMBER('KN 2019'!BU33),'KN 2019'!BU33,"")</f>
        <v>21.28</v>
      </c>
      <c r="J9" s="37">
        <f>IF(ISNUMBER('KN 2019'!BV33),'KN 2019'!BV33,"")</f>
        <v>18.63</v>
      </c>
      <c r="K9" s="37">
        <f>IF(ISNUMBER('KN 2019'!BW33),'KN 2019'!BW33,"")</f>
        <v>21.146000000000001</v>
      </c>
      <c r="L9" s="37">
        <f>IF(ISNUMBER('KN 2019'!BX33),'KN 2019'!BX33,"")</f>
        <v>21.711864406779661</v>
      </c>
      <c r="M9" s="37">
        <f>IF(ISNUMBER('KN 2019'!BY33),'KN 2019'!BY33,"")</f>
        <v>22.23</v>
      </c>
      <c r="N9" s="37">
        <f>IF(ISNUMBER('KN 2019'!BZ33),'KN 2019'!BZ33,"")</f>
        <v>9</v>
      </c>
      <c r="O9" s="37">
        <f>IF(ISNUMBER('KN 2019'!CA33),'KN 2019'!CA33,"")</f>
        <v>21.82</v>
      </c>
      <c r="P9" s="48">
        <f>IF(ISNUMBER('KN 2019'!CB33),'KN 2019'!CB33,"")</f>
        <v>19.349773184321489</v>
      </c>
    </row>
    <row r="10" spans="1:31" s="39" customFormat="1" x14ac:dyDescent="0.25">
      <c r="A10" s="42" t="s">
        <v>26</v>
      </c>
      <c r="B10" s="3">
        <f>IF(ISNUMBER('KN 2019'!CD33),'KN 2019'!CD33,"")</f>
        <v>36530</v>
      </c>
      <c r="C10" s="3">
        <f>IF(ISNUMBER('KN 2019'!CE33),'KN 2019'!CE33,"")</f>
        <v>37740</v>
      </c>
      <c r="D10" s="3">
        <f>IF(ISNUMBER('KN 2019'!CF33),'KN 2019'!CF33,"")</f>
        <v>36771</v>
      </c>
      <c r="E10" s="3">
        <f>IF(ISNUMBER('KN 2019'!CG33),'KN 2019'!CG33,"")</f>
        <v>38000</v>
      </c>
      <c r="F10" s="3">
        <f>IF(ISNUMBER('KN 2019'!CH33),'KN 2019'!CH33,"")</f>
        <v>35100</v>
      </c>
      <c r="G10" s="3">
        <f>IF(ISNUMBER('KN 2019'!CI33),'KN 2019'!CI33,"")</f>
        <v>32700</v>
      </c>
      <c r="H10" s="3">
        <f>IF(ISNUMBER('KN 2019'!CJ33),'KN 2019'!CJ33,"")</f>
        <v>36040</v>
      </c>
      <c r="I10" s="3">
        <f>IF(ISNUMBER('KN 2019'!CK33),'KN 2019'!CK33,"")</f>
        <v>35281</v>
      </c>
      <c r="J10" s="3">
        <f>IF(ISNUMBER('KN 2019'!CL33),'KN 2019'!CL33,"")</f>
        <v>33254</v>
      </c>
      <c r="K10" s="3">
        <f>IF(ISNUMBER('KN 2019'!CM33),'KN 2019'!CM33,"")</f>
        <v>35086</v>
      </c>
      <c r="L10" s="3">
        <f>IF(ISNUMBER('KN 2019'!CN33),'KN 2019'!CN33,"")</f>
        <v>35755</v>
      </c>
      <c r="M10" s="3">
        <f>IF(ISNUMBER('KN 2019'!CO33),'KN 2019'!CO33,"")</f>
        <v>37546</v>
      </c>
      <c r="N10" s="3">
        <f>IF(ISNUMBER('KN 2019'!CP33),'KN 2019'!CP33,"")</f>
        <v>35427</v>
      </c>
      <c r="O10" s="3">
        <f>IF(ISNUMBER('KN 2019'!CQ33),'KN 2019'!CQ33,"")</f>
        <v>36610</v>
      </c>
      <c r="P10" s="49">
        <f>IF(ISNUMBER('KN 2019'!CR33),'KN 2019'!CR33,"")</f>
        <v>35845.714285714283</v>
      </c>
    </row>
    <row r="11" spans="1:31" x14ac:dyDescent="0.25">
      <c r="A11" s="43" t="s">
        <v>27</v>
      </c>
      <c r="B11" s="37">
        <f>IF(ISNUMBER('KN 2019'!CT33),'KN 2019'!CT33,"")</f>
        <v>35</v>
      </c>
      <c r="C11" s="37">
        <f>IF(ISNUMBER('KN 2019'!CU33),'KN 2019'!CU33,"")</f>
        <v>55</v>
      </c>
      <c r="D11" s="37">
        <f>IF(ISNUMBER('KN 2019'!CV33),'KN 2019'!CV33,"")</f>
        <v>75.799960061985615</v>
      </c>
      <c r="E11" s="37">
        <f>IF(ISNUMBER('KN 2019'!CW33),'KN 2019'!CW33,"")</f>
        <v>41.6</v>
      </c>
      <c r="F11" s="37">
        <f>IF(ISNUMBER('KN 2019'!CX33),'KN 2019'!CX33,"")</f>
        <v>14.67</v>
      </c>
      <c r="G11" s="37">
        <f>IF(ISNUMBER('KN 2019'!CY33),'KN 2019'!CY33,"")</f>
        <v>50.5</v>
      </c>
      <c r="H11" s="37">
        <f>IF(ISNUMBER('KN 2019'!CZ33),'KN 2019'!CZ33,"")</f>
        <v>47.868669611532006</v>
      </c>
      <c r="I11" s="37">
        <f>IF(ISNUMBER('KN 2019'!DA33),'KN 2019'!DA33,"")</f>
        <v>63.32</v>
      </c>
      <c r="J11" s="37">
        <f>IF(ISNUMBER('KN 2019'!DB33),'KN 2019'!DB33,"")</f>
        <v>73</v>
      </c>
      <c r="K11" s="37">
        <f>IF(ISNUMBER('KN 2019'!DC33),'KN 2019'!DC33,"")</f>
        <v>61.3</v>
      </c>
      <c r="L11" s="37">
        <f>IF(ISNUMBER('KN 2019'!DD33),'KN 2019'!DD33,"")</f>
        <v>62.83</v>
      </c>
      <c r="M11" s="37">
        <f>IF(ISNUMBER('KN 2019'!DE33),'KN 2019'!DE33,"")</f>
        <v>61.31</v>
      </c>
      <c r="N11" s="37">
        <f>IF(ISNUMBER('KN 2019'!DF33),'KN 2019'!DF33,"")</f>
        <v>49</v>
      </c>
      <c r="O11" s="37">
        <f>IF(ISNUMBER('KN 2019'!DG33),'KN 2019'!DG33,"")</f>
        <v>54.1</v>
      </c>
      <c r="P11" s="48">
        <f>IF(ISNUMBER('KN 2019'!DH33),'KN 2019'!DH33,"")</f>
        <v>53.235616405251264</v>
      </c>
    </row>
    <row r="12" spans="1:31" s="39" customFormat="1" ht="15.75" thickBot="1" x14ac:dyDescent="0.3">
      <c r="A12" s="44" t="s">
        <v>28</v>
      </c>
      <c r="B12" s="40">
        <f>IF(ISNUMBER('KN 2019'!DJ33),'KN 2019'!DJ33,"")</f>
        <v>24370</v>
      </c>
      <c r="C12" s="40">
        <f>IF(ISNUMBER('KN 2019'!DK33),'KN 2019'!DK33,"")</f>
        <v>23784</v>
      </c>
      <c r="D12" s="40">
        <f>IF(ISNUMBER('KN 2019'!DL33),'KN 2019'!DL33,"")</f>
        <v>21160</v>
      </c>
      <c r="E12" s="40">
        <f>IF(ISNUMBER('KN 2019'!DM33),'KN 2019'!DM33,"")</f>
        <v>21960</v>
      </c>
      <c r="F12" s="40">
        <f>IF(ISNUMBER('KN 2019'!DN33),'KN 2019'!DN33,"")</f>
        <v>20200</v>
      </c>
      <c r="G12" s="40">
        <f>IF(ISNUMBER('KN 2019'!DO33),'KN 2019'!DO33,"")</f>
        <v>19504</v>
      </c>
      <c r="H12" s="40">
        <f>IF(ISNUMBER('KN 2019'!DP33),'KN 2019'!DP33,"")</f>
        <v>22910</v>
      </c>
      <c r="I12" s="40">
        <f>IF(ISNUMBER('KN 2019'!DQ33),'KN 2019'!DQ33,"")</f>
        <v>21206</v>
      </c>
      <c r="J12" s="40">
        <f>IF(ISNUMBER('KN 2019'!DR33),'KN 2019'!DR33,"")</f>
        <v>23490</v>
      </c>
      <c r="K12" s="40">
        <f>IF(ISNUMBER('KN 2019'!DS33),'KN 2019'!DS33,"")</f>
        <v>20739</v>
      </c>
      <c r="L12" s="40">
        <f>IF(ISNUMBER('KN 2019'!DT33),'KN 2019'!DT33,"")</f>
        <v>23225</v>
      </c>
      <c r="M12" s="40">
        <f>IF(ISNUMBER('KN 2019'!DU33),'KN 2019'!DU33,"")</f>
        <v>21397</v>
      </c>
      <c r="N12" s="40">
        <f>IF(ISNUMBER('KN 2019'!DV33),'KN 2019'!DV33,"")</f>
        <v>21900</v>
      </c>
      <c r="O12" s="40">
        <f>IF(ISNUMBER('KN 2019'!DW33),'KN 2019'!DW33,"")</f>
        <v>21880</v>
      </c>
      <c r="P12" s="50">
        <f>IF(ISNUMBER('KN 2019'!DX33),'KN 2019'!DX33,"")</f>
        <v>21980.357142857141</v>
      </c>
    </row>
    <row r="13" spans="1:31" s="41" customFormat="1" ht="19.5" thickBot="1" x14ac:dyDescent="0.35">
      <c r="A13" s="98" t="str">
        <f>'KN 2019'!A34</f>
        <v>26-51-H/02 Elektrikář - silnoproud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f>IF(ISNUMBER('KN 2019'!B34),'KN 2019'!B34,"")</f>
        <v>37569.025923016496</v>
      </c>
      <c r="C14" s="52">
        <f>IF(ISNUMBER('KN 2019'!C34),'KN 2019'!C34,"")</f>
        <v>38222.382739001572</v>
      </c>
      <c r="D14" s="52">
        <f>IF(ISNUMBER('KN 2019'!D34),'KN 2019'!D34,"")</f>
        <v>32117.635786764193</v>
      </c>
      <c r="E14" s="52">
        <f>IF(ISNUMBER('KN 2019'!E34),'KN 2019'!E34,"")</f>
        <v>30259.064492695135</v>
      </c>
      <c r="F14" s="52">
        <f>IF(ISNUMBER('KN 2019'!F34),'KN 2019'!F34,"")</f>
        <v>25926.23748784819</v>
      </c>
      <c r="G14" s="52">
        <f>IF(ISNUMBER('KN 2019'!G34),'KN 2019'!G34,"")</f>
        <v>33790.719404950993</v>
      </c>
      <c r="H14" s="52">
        <f>IF(ISNUMBER('KN 2019'!H34),'KN 2019'!H34,"")</f>
        <v>35400.07000842932</v>
      </c>
      <c r="I14" s="52">
        <f>IF(ISNUMBER('KN 2019'!I34),'KN 2019'!I34,"")</f>
        <v>33706.190122610875</v>
      </c>
      <c r="J14" s="52">
        <f>IF(ISNUMBER('KN 2019'!J34),'KN 2019'!J34,"")</f>
        <v>37340.537815126052</v>
      </c>
      <c r="K14" s="52">
        <f>IF(ISNUMBER('KN 2019'!K34),'KN 2019'!K34,"")</f>
        <v>29900.038176720635</v>
      </c>
      <c r="L14" s="52">
        <f>IF(ISNUMBER('KN 2019'!L34),'KN 2019'!L34,"")</f>
        <v>34428.4018713517</v>
      </c>
      <c r="M14" s="52">
        <f>IF(ISNUMBER('KN 2019'!M34),'KN 2019'!M34,"")</f>
        <v>34129.170130905215</v>
      </c>
      <c r="N14" s="52">
        <f>IF(ISNUMBER('KN 2019'!N34),'KN 2019'!N34,"")</f>
        <v>40790.265306122448</v>
      </c>
      <c r="O14" s="52">
        <f>IF(ISNUMBER('KN 2019'!O34),'KN 2019'!O34,"")</f>
        <v>37687.315467950895</v>
      </c>
      <c r="P14" s="46">
        <f>IF(ISNUMBER('KN 2019'!P34),'KN 2019'!P34,"")</f>
        <v>34376.218195249552</v>
      </c>
    </row>
    <row r="15" spans="1:31" s="39" customFormat="1" x14ac:dyDescent="0.25">
      <c r="A15" s="42" t="s">
        <v>52</v>
      </c>
      <c r="B15" s="38">
        <f>IF(ISNUMBER('KN 2019'!R34),'KN 2019'!R34,"")</f>
        <v>0</v>
      </c>
      <c r="C15" s="38">
        <f>IF(ISNUMBER('KN 2019'!S34),'KN 2019'!S34,"")</f>
        <v>0</v>
      </c>
      <c r="D15" s="38">
        <f>IF(ISNUMBER('KN 2019'!T34),'KN 2019'!T34,"")</f>
        <v>0</v>
      </c>
      <c r="E15" s="38">
        <f>IF(ISNUMBER('KN 2019'!U34),'KN 2019'!U34,"")</f>
        <v>265</v>
      </c>
      <c r="F15" s="38">
        <f>IF(ISNUMBER('KN 2019'!V34),'KN 2019'!V34,"")</f>
        <v>0</v>
      </c>
      <c r="G15" s="38">
        <f>IF(ISNUMBER('KN 2019'!W34),'KN 2019'!W34,"")</f>
        <v>262</v>
      </c>
      <c r="H15" s="38">
        <f>IF(ISNUMBER('KN 2019'!X34),'KN 2019'!X34,"")</f>
        <v>0</v>
      </c>
      <c r="I15" s="38">
        <f>IF(ISNUMBER('KN 2019'!Y34),'KN 2019'!Y34,"")</f>
        <v>101.1</v>
      </c>
      <c r="J15" s="38">
        <f>IF(ISNUMBER('KN 2019'!Z34),'KN 2019'!Z34,"")</f>
        <v>112</v>
      </c>
      <c r="K15" s="38">
        <f>IF(ISNUMBER('KN 2019'!AA34),'KN 2019'!AA34,"")</f>
        <v>147</v>
      </c>
      <c r="L15" s="38">
        <f>IF(ISNUMBER('KN 2019'!AB34),'KN 2019'!AB34,"")</f>
        <v>0</v>
      </c>
      <c r="M15" s="38">
        <f>IF(ISNUMBER('KN 2019'!AC34),'KN 2019'!AC34,"")</f>
        <v>0</v>
      </c>
      <c r="N15" s="38">
        <f>IF(ISNUMBER('KN 2019'!AD34),'KN 2019'!AD34,"")</f>
        <v>0</v>
      </c>
      <c r="O15" s="38">
        <f>IF(ISNUMBER('KN 2019'!AE34),'KN 2019'!AE34,"")</f>
        <v>335</v>
      </c>
      <c r="P15" s="47">
        <f>IF(ISNUMBER('KN 2019'!AF34),'KN 2019'!AF34,"")</f>
        <v>203.68333333333331</v>
      </c>
    </row>
    <row r="16" spans="1:31" x14ac:dyDescent="0.25">
      <c r="A16" s="43" t="s">
        <v>25</v>
      </c>
      <c r="B16" s="37">
        <f>IF(ISNUMBER('KN 2019'!BN34),'KN 2019'!BN34,"")</f>
        <v>15.2</v>
      </c>
      <c r="C16" s="37">
        <f>IF(ISNUMBER('KN 2019'!BO34),'KN 2019'!BO34,"")</f>
        <v>14.949306077689233</v>
      </c>
      <c r="D16" s="37">
        <f>IF(ISNUMBER('KN 2019'!BP34),'KN 2019'!BP34,"")</f>
        <v>17.035158962080004</v>
      </c>
      <c r="E16" s="37">
        <f>IF(ISNUMBER('KN 2019'!BQ34),'KN 2019'!BQ34,"")</f>
        <v>19.059999999999999</v>
      </c>
      <c r="F16" s="37">
        <f>IF(ISNUMBER('KN 2019'!BR34),'KN 2019'!BR34,"")</f>
        <v>18.010000000000002</v>
      </c>
      <c r="G16" s="37">
        <f>IF(ISNUMBER('KN 2019'!BS34),'KN 2019'!BS34,"")</f>
        <v>14.94</v>
      </c>
      <c r="H16" s="37">
        <f>IF(ISNUMBER('KN 2019'!BT34),'KN 2019'!BT34,"")</f>
        <v>15.079001568432489</v>
      </c>
      <c r="I16" s="37">
        <f>IF(ISNUMBER('KN 2019'!BU34),'KN 2019'!BU34,"")</f>
        <v>15.76</v>
      </c>
      <c r="J16" s="37">
        <f>IF(ISNUMBER('KN 2019'!BV34),'KN 2019'!BV34,"")</f>
        <v>14.28</v>
      </c>
      <c r="K16" s="37">
        <f>IF(ISNUMBER('KN 2019'!BW34),'KN 2019'!BW34,"")</f>
        <v>17.629000000000001</v>
      </c>
      <c r="L16" s="37">
        <f>IF(ISNUMBER('KN 2019'!BX34),'KN 2019'!BX34,"")</f>
        <v>15.572727272727274</v>
      </c>
      <c r="M16" s="37">
        <f>IF(ISNUMBER('KN 2019'!BY34),'KN 2019'!BY34,"")</f>
        <v>16.440000000000001</v>
      </c>
      <c r="N16" s="37">
        <f>IF(ISNUMBER('KN 2019'!BZ34),'KN 2019'!BZ34,"")</f>
        <v>12</v>
      </c>
      <c r="O16" s="37">
        <f>IF(ISNUMBER('KN 2019'!CA34),'KN 2019'!CA34,"")</f>
        <v>13.38</v>
      </c>
      <c r="P16" s="48">
        <f>IF(ISNUMBER('KN 2019'!CB34),'KN 2019'!CB34,"")</f>
        <v>15.666799562923499</v>
      </c>
    </row>
    <row r="17" spans="1:16" s="39" customFormat="1" x14ac:dyDescent="0.25">
      <c r="A17" s="42" t="s">
        <v>26</v>
      </c>
      <c r="B17" s="3">
        <f>IF(ISNUMBER('KN 2019'!CD34),'KN 2019'!CD34,"")</f>
        <v>36530</v>
      </c>
      <c r="C17" s="3">
        <f>IF(ISNUMBER('KN 2019'!CE34),'KN 2019'!CE34,"")</f>
        <v>37740</v>
      </c>
      <c r="D17" s="3">
        <f>IF(ISNUMBER('KN 2019'!CF34),'KN 2019'!CF34,"")</f>
        <v>36771</v>
      </c>
      <c r="E17" s="3">
        <f>IF(ISNUMBER('KN 2019'!CG34),'KN 2019'!CG34,"")</f>
        <v>38000</v>
      </c>
      <c r="F17" s="3">
        <f>IF(ISNUMBER('KN 2019'!CH34),'KN 2019'!CH34,"")</f>
        <v>35100</v>
      </c>
      <c r="G17" s="3">
        <f>IF(ISNUMBER('KN 2019'!CI34),'KN 2019'!CI34,"")</f>
        <v>32700</v>
      </c>
      <c r="H17" s="3">
        <f>IF(ISNUMBER('KN 2019'!CJ34),'KN 2019'!CJ34,"")</f>
        <v>36040</v>
      </c>
      <c r="I17" s="3">
        <f>IF(ISNUMBER('KN 2019'!CK34),'KN 2019'!CK34,"")</f>
        <v>35281</v>
      </c>
      <c r="J17" s="3">
        <f>IF(ISNUMBER('KN 2019'!CL34),'KN 2019'!CL34,"")</f>
        <v>33254</v>
      </c>
      <c r="K17" s="3">
        <f>IF(ISNUMBER('KN 2019'!CM34),'KN 2019'!CM34,"")</f>
        <v>35086</v>
      </c>
      <c r="L17" s="3">
        <f>IF(ISNUMBER('KN 2019'!CN34),'KN 2019'!CN34,"")</f>
        <v>35755</v>
      </c>
      <c r="M17" s="3">
        <f>IF(ISNUMBER('KN 2019'!CO34),'KN 2019'!CO34,"")</f>
        <v>37546</v>
      </c>
      <c r="N17" s="3">
        <f>IF(ISNUMBER('KN 2019'!CP34),'KN 2019'!CP34,"")</f>
        <v>35427</v>
      </c>
      <c r="O17" s="3">
        <f>IF(ISNUMBER('KN 2019'!CQ34),'KN 2019'!CQ34,"")</f>
        <v>36610</v>
      </c>
      <c r="P17" s="49">
        <f>IF(ISNUMBER('KN 2019'!CR34),'KN 2019'!CR34,"")</f>
        <v>35845.714285714283</v>
      </c>
    </row>
    <row r="18" spans="1:16" x14ac:dyDescent="0.25">
      <c r="A18" s="43" t="s">
        <v>27</v>
      </c>
      <c r="B18" s="37">
        <f>IF(ISNUMBER('KN 2019'!CT34),'KN 2019'!CT34,"")</f>
        <v>33.5</v>
      </c>
      <c r="C18" s="37">
        <f>IF(ISNUMBER('KN 2019'!CU34),'KN 2019'!CU34,"")</f>
        <v>36</v>
      </c>
      <c r="D18" s="37">
        <f>IF(ISNUMBER('KN 2019'!CV34),'KN 2019'!CV34,"")</f>
        <v>40.854635969207202</v>
      </c>
      <c r="E18" s="37">
        <f>IF(ISNUMBER('KN 2019'!CW34),'KN 2019'!CW34,"")</f>
        <v>41.6</v>
      </c>
      <c r="F18" s="37">
        <f>IF(ISNUMBER('KN 2019'!CX34),'KN 2019'!CX34,"")</f>
        <v>95.462000000000003</v>
      </c>
      <c r="G18" s="37">
        <f>IF(ISNUMBER('KN 2019'!CY34),'KN 2019'!CY34,"")</f>
        <v>31.1</v>
      </c>
      <c r="H18" s="37">
        <f>IF(ISNUMBER('KN 2019'!CZ34),'KN 2019'!CZ34,"")</f>
        <v>40.916035932155999</v>
      </c>
      <c r="I18" s="37">
        <f>IF(ISNUMBER('KN 2019'!DA34),'KN 2019'!DA34,"")</f>
        <v>37.19</v>
      </c>
      <c r="J18" s="37">
        <f>IF(ISNUMBER('KN 2019'!DB34),'KN 2019'!DB34,"")</f>
        <v>30</v>
      </c>
      <c r="K18" s="37">
        <f>IF(ISNUMBER('KN 2019'!DC34),'KN 2019'!DC34,"")</f>
        <v>41.36</v>
      </c>
      <c r="L18" s="37">
        <f>IF(ISNUMBER('KN 2019'!DD34),'KN 2019'!DD34,"")</f>
        <v>40.53</v>
      </c>
      <c r="M18" s="37">
        <f>IF(ISNUMBER('KN 2019'!DE34),'KN 2019'!DE34,"")</f>
        <v>38.19</v>
      </c>
      <c r="N18" s="37">
        <f>IF(ISNUMBER('KN 2019'!DF34),'KN 2019'!DF34,"")</f>
        <v>49</v>
      </c>
      <c r="O18" s="37">
        <f>IF(ISNUMBER('KN 2019'!DG34),'KN 2019'!DG34,"")</f>
        <v>54.1</v>
      </c>
      <c r="P18" s="48">
        <f>IF(ISNUMBER('KN 2019'!DH34),'KN 2019'!DH34,"")</f>
        <v>43.557333707240225</v>
      </c>
    </row>
    <row r="19" spans="1:16" s="39" customFormat="1" ht="15.75" thickBot="1" x14ac:dyDescent="0.3">
      <c r="A19" s="44" t="s">
        <v>28</v>
      </c>
      <c r="B19" s="40">
        <f>IF(ISNUMBER('KN 2019'!DJ34),'KN 2019'!DJ34,"")</f>
        <v>24370</v>
      </c>
      <c r="C19" s="40">
        <f>IF(ISNUMBER('KN 2019'!DK34),'KN 2019'!DK34,"")</f>
        <v>23784</v>
      </c>
      <c r="D19" s="40">
        <f>IF(ISNUMBER('KN 2019'!DL34),'KN 2019'!DL34,"")</f>
        <v>21160</v>
      </c>
      <c r="E19" s="40">
        <f>IF(ISNUMBER('KN 2019'!DM34),'KN 2019'!DM34,"")</f>
        <v>21960</v>
      </c>
      <c r="F19" s="40">
        <f>IF(ISNUMBER('KN 2019'!DN34),'KN 2019'!DN34,"")</f>
        <v>20200</v>
      </c>
      <c r="G19" s="40">
        <f>IF(ISNUMBER('KN 2019'!DO34),'KN 2019'!DO34,"")</f>
        <v>19504</v>
      </c>
      <c r="H19" s="40">
        <f>IF(ISNUMBER('KN 2019'!DP34),'KN 2019'!DP34,"")</f>
        <v>22910</v>
      </c>
      <c r="I19" s="40">
        <f>IF(ISNUMBER('KN 2019'!DQ34),'KN 2019'!DQ34,"")</f>
        <v>21206</v>
      </c>
      <c r="J19" s="40">
        <f>IF(ISNUMBER('KN 2019'!DR34),'KN 2019'!DR34,"")</f>
        <v>23490</v>
      </c>
      <c r="K19" s="40">
        <f>IF(ISNUMBER('KN 2019'!DS34),'KN 2019'!DS34,"")</f>
        <v>20739</v>
      </c>
      <c r="L19" s="40">
        <f>IF(ISNUMBER('KN 2019'!DT34),'KN 2019'!DT34,"")</f>
        <v>23225</v>
      </c>
      <c r="M19" s="40">
        <f>IF(ISNUMBER('KN 2019'!DU34),'KN 2019'!DU34,"")</f>
        <v>21397</v>
      </c>
      <c r="N19" s="40">
        <f>IF(ISNUMBER('KN 2019'!DV34),'KN 2019'!DV34,"")</f>
        <v>21900</v>
      </c>
      <c r="O19" s="40">
        <f>IF(ISNUMBER('KN 2019'!DW34),'KN 2019'!DW34,"")</f>
        <v>21880</v>
      </c>
      <c r="P19" s="50">
        <f>IF(ISNUMBER('KN 2019'!DX34),'KN 2019'!DX34,"")</f>
        <v>21980.357142857141</v>
      </c>
    </row>
    <row r="20" spans="1:16" s="41" customFormat="1" ht="19.5" thickBot="1" x14ac:dyDescent="0.35">
      <c r="A20" s="98" t="str">
        <f>'KN 2019'!A35</f>
        <v>36-67-H/01 Zedník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f>IF(ISNUMBER('KN 2019'!B35),'KN 2019'!B35,"")</f>
        <v>31209.552238805969</v>
      </c>
      <c r="C21" s="52">
        <f>IF(ISNUMBER('KN 2019'!C35),'KN 2019'!C35,"")</f>
        <v>32653.107728658211</v>
      </c>
      <c r="D21" s="52">
        <f>IF(ISNUMBER('KN 2019'!D35),'KN 2019'!D35,"")</f>
        <v>27844.6932093043</v>
      </c>
      <c r="E21" s="52">
        <f>IF(ISNUMBER('KN 2019'!E35),'KN 2019'!E35,"")</f>
        <v>34640.015757054862</v>
      </c>
      <c r="F21" s="52">
        <f>IF(ISNUMBER('KN 2019'!F35),'KN 2019'!F35,"")</f>
        <v>46695.352400408578</v>
      </c>
      <c r="G21" s="52">
        <f>IF(ISNUMBER('KN 2019'!G35),'KN 2019'!G35,"")</f>
        <v>34274.125421655852</v>
      </c>
      <c r="H21" s="52">
        <f>IF(ISNUMBER('KN 2019'!H35),'KN 2019'!H35,"")</f>
        <v>34758.050879773917</v>
      </c>
      <c r="I21" s="52">
        <f>IF(ISNUMBER('KN 2019'!I35),'KN 2019'!I35,"")</f>
        <v>29055.076354174576</v>
      </c>
      <c r="J21" s="52">
        <f>IF(ISNUMBER('KN 2019'!J35),'KN 2019'!J35,"")</f>
        <v>31285.632473944046</v>
      </c>
      <c r="K21" s="52">
        <f>IF(ISNUMBER('KN 2019'!K35),'KN 2019'!K35,"")</f>
        <v>27516.990326647152</v>
      </c>
      <c r="L21" s="52">
        <f>IF(ISNUMBER('KN 2019'!L35),'KN 2019'!L35,"")</f>
        <v>28489.945719220334</v>
      </c>
      <c r="M21" s="52">
        <f>IF(ISNUMBER('KN 2019'!M35),'KN 2019'!M35,"")</f>
        <v>29297.354565802281</v>
      </c>
      <c r="N21" s="52">
        <f>IF(ISNUMBER('KN 2019'!N35),'KN 2019'!N35,"")</f>
        <v>44010.901669758809</v>
      </c>
      <c r="O21" s="52">
        <f>IF(ISNUMBER('KN 2019'!O35),'KN 2019'!O35,"")</f>
        <v>29287.050100851429</v>
      </c>
      <c r="P21" s="46">
        <f>IF(ISNUMBER('KN 2019'!P35),'KN 2019'!P35,"")</f>
        <v>32929.846346147169</v>
      </c>
    </row>
    <row r="22" spans="1:16" s="39" customFormat="1" x14ac:dyDescent="0.25">
      <c r="A22" s="42" t="s">
        <v>52</v>
      </c>
      <c r="B22" s="38">
        <f>IF(ISNUMBER('KN 2019'!R35),'KN 2019'!R35,"")</f>
        <v>0</v>
      </c>
      <c r="C22" s="38">
        <f>IF(ISNUMBER('KN 2019'!S35),'KN 2019'!S35,"")</f>
        <v>0</v>
      </c>
      <c r="D22" s="38">
        <f>IF(ISNUMBER('KN 2019'!T35),'KN 2019'!T35,"")</f>
        <v>0</v>
      </c>
      <c r="E22" s="38">
        <f>IF(ISNUMBER('KN 2019'!U35),'KN 2019'!U35,"")</f>
        <v>265</v>
      </c>
      <c r="F22" s="38">
        <f>IF(ISNUMBER('KN 2019'!V35),'KN 2019'!V35,"")</f>
        <v>0</v>
      </c>
      <c r="G22" s="38">
        <f>IF(ISNUMBER('KN 2019'!W35),'KN 2019'!W35,"")</f>
        <v>264</v>
      </c>
      <c r="H22" s="38">
        <f>IF(ISNUMBER('KN 2019'!X35),'KN 2019'!X35,"")</f>
        <v>0</v>
      </c>
      <c r="I22" s="38">
        <f>IF(ISNUMBER('KN 2019'!Y35),'KN 2019'!Y35,"")</f>
        <v>87.2</v>
      </c>
      <c r="J22" s="38">
        <f>IF(ISNUMBER('KN 2019'!Z35),'KN 2019'!Z35,"")</f>
        <v>94</v>
      </c>
      <c r="K22" s="38">
        <f>IF(ISNUMBER('KN 2019'!AA35),'KN 2019'!AA35,"")</f>
        <v>135</v>
      </c>
      <c r="L22" s="38">
        <f>IF(ISNUMBER('KN 2019'!AB35),'KN 2019'!AB35,"")</f>
        <v>0</v>
      </c>
      <c r="M22" s="38">
        <f>IF(ISNUMBER('KN 2019'!AC35),'KN 2019'!AC35,"")</f>
        <v>0</v>
      </c>
      <c r="N22" s="38">
        <f>IF(ISNUMBER('KN 2019'!AD35),'KN 2019'!AD35,"")</f>
        <v>0</v>
      </c>
      <c r="O22" s="38">
        <f>IF(ISNUMBER('KN 2019'!AE35),'KN 2019'!AE35,"")</f>
        <v>335</v>
      </c>
      <c r="P22" s="47">
        <f>IF(ISNUMBER('KN 2019'!AF35),'KN 2019'!AF35,"")</f>
        <v>196.70000000000002</v>
      </c>
    </row>
    <row r="23" spans="1:16" x14ac:dyDescent="0.25">
      <c r="A23" s="43" t="s">
        <v>25</v>
      </c>
      <c r="B23" s="37">
        <f>IF(ISNUMBER('KN 2019'!BN35),'KN 2019'!BN35,"")</f>
        <v>19.5</v>
      </c>
      <c r="C23" s="37">
        <f>IF(ISNUMBER('KN 2019'!BO35),'KN 2019'!BO35,"")</f>
        <v>18.316603711905323</v>
      </c>
      <c r="D23" s="37">
        <f>IF(ISNUMBER('KN 2019'!BP35),'KN 2019'!BP35,"")</f>
        <v>19.821000000000002</v>
      </c>
      <c r="E23" s="37">
        <f>IF(ISNUMBER('KN 2019'!BQ35),'KN 2019'!BQ35,"")</f>
        <v>16.11</v>
      </c>
      <c r="F23" s="37">
        <f>IF(ISNUMBER('KN 2019'!BR35),'KN 2019'!BR35,"")</f>
        <v>10.56</v>
      </c>
      <c r="G23" s="37">
        <f>IF(ISNUMBER('KN 2019'!BS35),'KN 2019'!BS35,"")</f>
        <v>14.67</v>
      </c>
      <c r="H23" s="37">
        <f>IF(ISNUMBER('KN 2019'!BT35),'KN 2019'!BT35,"")</f>
        <v>15.424271848313312</v>
      </c>
      <c r="I23" s="37">
        <f>IF(ISNUMBER('KN 2019'!BU35),'KN 2019'!BU35,"")</f>
        <v>19.059999999999999</v>
      </c>
      <c r="J23" s="37">
        <f>IF(ISNUMBER('KN 2019'!BV35),'KN 2019'!BV35,"")</f>
        <v>18.23</v>
      </c>
      <c r="K23" s="37">
        <f>IF(ISNUMBER('KN 2019'!BW35),'KN 2019'!BW35,"")</f>
        <v>19.582999999999998</v>
      </c>
      <c r="L23" s="37">
        <f>IF(ISNUMBER('KN 2019'!BX35),'KN 2019'!BX35,"")</f>
        <v>19.851428571428571</v>
      </c>
      <c r="M23" s="37">
        <f>IF(ISNUMBER('KN 2019'!BY35),'KN 2019'!BY35,"")</f>
        <v>20.12</v>
      </c>
      <c r="N23" s="37">
        <f>IF(ISNUMBER('KN 2019'!BZ35),'KN 2019'!BZ35,"")</f>
        <v>11</v>
      </c>
      <c r="O23" s="37">
        <f>IF(ISNUMBER('KN 2019'!CA35),'KN 2019'!CA35,"")</f>
        <v>17.98</v>
      </c>
      <c r="P23" s="48">
        <f>IF(ISNUMBER('KN 2019'!CB35),'KN 2019'!CB35,"")</f>
        <v>17.159021723689087</v>
      </c>
    </row>
    <row r="24" spans="1:16" s="39" customFormat="1" x14ac:dyDescent="0.25">
      <c r="A24" s="42" t="s">
        <v>26</v>
      </c>
      <c r="B24" s="3">
        <f>IF(ISNUMBER('KN 2019'!CD35),'KN 2019'!CD35,"")</f>
        <v>36530</v>
      </c>
      <c r="C24" s="3">
        <f>IF(ISNUMBER('KN 2019'!CE35),'KN 2019'!CE35,"")</f>
        <v>37740</v>
      </c>
      <c r="D24" s="3">
        <f>IF(ISNUMBER('KN 2019'!CF35),'KN 2019'!CF35,"")</f>
        <v>36771</v>
      </c>
      <c r="E24" s="3">
        <f>IF(ISNUMBER('KN 2019'!CG35),'KN 2019'!CG35,"")</f>
        <v>38000</v>
      </c>
      <c r="F24" s="3">
        <f>IF(ISNUMBER('KN 2019'!CH35),'KN 2019'!CH35,"")</f>
        <v>35100</v>
      </c>
      <c r="G24" s="3">
        <f>IF(ISNUMBER('KN 2019'!CI35),'KN 2019'!CI35,"")</f>
        <v>32700</v>
      </c>
      <c r="H24" s="3">
        <f>IF(ISNUMBER('KN 2019'!CJ35),'KN 2019'!CJ35,"")</f>
        <v>36040</v>
      </c>
      <c r="I24" s="3">
        <f>IF(ISNUMBER('KN 2019'!CK35),'KN 2019'!CK35,"")</f>
        <v>35281</v>
      </c>
      <c r="J24" s="3">
        <f>IF(ISNUMBER('KN 2019'!CL35),'KN 2019'!CL35,"")</f>
        <v>33254</v>
      </c>
      <c r="K24" s="3">
        <f>IF(ISNUMBER('KN 2019'!CM35),'KN 2019'!CM35,"")</f>
        <v>35086</v>
      </c>
      <c r="L24" s="3">
        <f>IF(ISNUMBER('KN 2019'!CN35),'KN 2019'!CN35,"")</f>
        <v>35755</v>
      </c>
      <c r="M24" s="3">
        <f>IF(ISNUMBER('KN 2019'!CO35),'KN 2019'!CO35,"")</f>
        <v>37546</v>
      </c>
      <c r="N24" s="3">
        <f>IF(ISNUMBER('KN 2019'!CP35),'KN 2019'!CP35,"")</f>
        <v>35427</v>
      </c>
      <c r="O24" s="3">
        <f>IF(ISNUMBER('KN 2019'!CQ35),'KN 2019'!CQ35,"")</f>
        <v>36610</v>
      </c>
      <c r="P24" s="49">
        <f>IF(ISNUMBER('KN 2019'!CR35),'KN 2019'!CR35,"")</f>
        <v>35845.714285714283</v>
      </c>
    </row>
    <row r="25" spans="1:16" x14ac:dyDescent="0.25">
      <c r="A25" s="43" t="s">
        <v>27</v>
      </c>
      <c r="B25" s="37">
        <f>IF(ISNUMBER('KN 2019'!CT35),'KN 2019'!CT35,"")</f>
        <v>33.5</v>
      </c>
      <c r="C25" s="37">
        <f>IF(ISNUMBER('KN 2019'!CU35),'KN 2019'!CU35,"")</f>
        <v>36</v>
      </c>
      <c r="D25" s="37">
        <f>IF(ISNUMBER('KN 2019'!CV35),'KN 2019'!CV35,"")</f>
        <v>45.482148578322409</v>
      </c>
      <c r="E25" s="37">
        <f>IF(ISNUMBER('KN 2019'!CW35),'KN 2019'!CW35,"")</f>
        <v>41.6</v>
      </c>
      <c r="F25" s="37">
        <f>IF(ISNUMBER('KN 2019'!CX35),'KN 2019'!CX35,"")</f>
        <v>35.6</v>
      </c>
      <c r="G25" s="37">
        <f>IF(ISNUMBER('KN 2019'!CY35),'KN 2019'!CY35,"")</f>
        <v>31.1</v>
      </c>
      <c r="H25" s="37">
        <f>IF(ISNUMBER('KN 2019'!CZ35),'KN 2019'!CZ35,"")</f>
        <v>40.916035932155999</v>
      </c>
      <c r="I25" s="37">
        <f>IF(ISNUMBER('KN 2019'!DA35),'KN 2019'!DA35,"")</f>
        <v>37.19</v>
      </c>
      <c r="J25" s="37">
        <f>IF(ISNUMBER('KN 2019'!DB35),'KN 2019'!DB35,"")</f>
        <v>30</v>
      </c>
      <c r="K25" s="37">
        <f>IF(ISNUMBER('KN 2019'!DC35),'KN 2019'!DC35,"")</f>
        <v>41.36</v>
      </c>
      <c r="L25" s="37">
        <f>IF(ISNUMBER('KN 2019'!DD35),'KN 2019'!DD35,"")</f>
        <v>40.53</v>
      </c>
      <c r="M25" s="37">
        <f>IF(ISNUMBER('KN 2019'!DE35),'KN 2019'!DE35,"")</f>
        <v>37.19</v>
      </c>
      <c r="N25" s="37">
        <f>IF(ISNUMBER('KN 2019'!DF35),'KN 2019'!DF35,"")</f>
        <v>49</v>
      </c>
      <c r="O25" s="37">
        <f>IF(ISNUMBER('KN 2019'!DG35),'KN 2019'!DG35,"")</f>
        <v>54.1</v>
      </c>
      <c r="P25" s="48">
        <f>IF(ISNUMBER('KN 2019'!DH35),'KN 2019'!DH35,"")</f>
        <v>39.540584607891311</v>
      </c>
    </row>
    <row r="26" spans="1:16" s="39" customFormat="1" ht="15.75" thickBot="1" x14ac:dyDescent="0.3">
      <c r="A26" s="44" t="s">
        <v>28</v>
      </c>
      <c r="B26" s="40">
        <f>IF(ISNUMBER('KN 2019'!DJ35),'KN 2019'!DJ35,"")</f>
        <v>24370</v>
      </c>
      <c r="C26" s="40">
        <f>IF(ISNUMBER('KN 2019'!DK35),'KN 2019'!DK35,"")</f>
        <v>23784</v>
      </c>
      <c r="D26" s="40">
        <f>IF(ISNUMBER('KN 2019'!DL35),'KN 2019'!DL35,"")</f>
        <v>21160</v>
      </c>
      <c r="E26" s="40">
        <f>IF(ISNUMBER('KN 2019'!DM35),'KN 2019'!DM35,"")</f>
        <v>21960</v>
      </c>
      <c r="F26" s="40">
        <f>IF(ISNUMBER('KN 2019'!DN35),'KN 2019'!DN35,"")</f>
        <v>20200</v>
      </c>
      <c r="G26" s="40">
        <f>IF(ISNUMBER('KN 2019'!DO35),'KN 2019'!DO35,"")</f>
        <v>19504</v>
      </c>
      <c r="H26" s="40">
        <f>IF(ISNUMBER('KN 2019'!DP35),'KN 2019'!DP35,"")</f>
        <v>22910</v>
      </c>
      <c r="I26" s="40">
        <f>IF(ISNUMBER('KN 2019'!DQ35),'KN 2019'!DQ35,"")</f>
        <v>21206</v>
      </c>
      <c r="J26" s="40">
        <f>IF(ISNUMBER('KN 2019'!DR35),'KN 2019'!DR35,"")</f>
        <v>23490</v>
      </c>
      <c r="K26" s="40">
        <f>IF(ISNUMBER('KN 2019'!DS35),'KN 2019'!DS35,"")</f>
        <v>20739</v>
      </c>
      <c r="L26" s="40">
        <f>IF(ISNUMBER('KN 2019'!DT35),'KN 2019'!DT35,"")</f>
        <v>23225</v>
      </c>
      <c r="M26" s="40">
        <f>IF(ISNUMBER('KN 2019'!DU35),'KN 2019'!DU35,"")</f>
        <v>21397</v>
      </c>
      <c r="N26" s="40">
        <f>IF(ISNUMBER('KN 2019'!DV35),'KN 2019'!DV35,"")</f>
        <v>21900</v>
      </c>
      <c r="O26" s="40">
        <f>IF(ISNUMBER('KN 2019'!DW35),'KN 2019'!DW35,"")</f>
        <v>21880</v>
      </c>
      <c r="P26" s="50">
        <f>IF(ISNUMBER('KN 2019'!DX35),'KN 2019'!DX35,"")</f>
        <v>21980.357142857141</v>
      </c>
    </row>
    <row r="27" spans="1:16" s="41" customFormat="1" ht="19.5" thickBot="1" x14ac:dyDescent="0.35">
      <c r="A27" s="98" t="str">
        <f>'KN 2019'!A36</f>
        <v>26-52-H/01 Elektromechanik pro zařízení a přístroje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f>IF(ISNUMBER('KN 2019'!B36),'KN 2019'!B36,"")</f>
        <v>37569.025923016496</v>
      </c>
      <c r="C28" s="52">
        <f>IF(ISNUMBER('KN 2019'!C36),'KN 2019'!C36,"")</f>
        <v>39304.892228571422</v>
      </c>
      <c r="D28" s="52">
        <f>IF(ISNUMBER('KN 2019'!D36),'KN 2019'!D36,"")</f>
        <v>28991.452401068625</v>
      </c>
      <c r="E28" s="52">
        <f>IF(ISNUMBER('KN 2019'!E36),'KN 2019'!E36,"")</f>
        <v>29470.079615970026</v>
      </c>
      <c r="F28" s="52">
        <f>IF(ISNUMBER('KN 2019'!F36),'KN 2019'!F36,"")</f>
        <v>29389.714285714286</v>
      </c>
      <c r="G28" s="52">
        <f>IF(ISNUMBER('KN 2019'!G36),'KN 2019'!G36,"")</f>
        <v>29015.253906593927</v>
      </c>
      <c r="H28" s="52">
        <f>IF(ISNUMBER('KN 2019'!H36),'KN 2019'!H36,"")</f>
        <v>29694.678657277887</v>
      </c>
      <c r="I28" s="52">
        <f>IF(ISNUMBER('KN 2019'!I36),'KN 2019'!I36,"")</f>
        <v>30829.566691829037</v>
      </c>
      <c r="J28" s="52">
        <f>IF(ISNUMBER('KN 2019'!J36),'KN 2019'!J36,"")</f>
        <v>32264.080229226362</v>
      </c>
      <c r="K28" s="52">
        <f>IF(ISNUMBER('KN 2019'!K36),'KN 2019'!K36,"")</f>
        <v>29699.871953970018</v>
      </c>
      <c r="L28" s="52">
        <f>IF(ISNUMBER('KN 2019'!L36),'KN 2019'!L36,"")</f>
        <v>28272.276049158245</v>
      </c>
      <c r="M28" s="92">
        <f>IF(ISNUMBER('KN 2019'!M36),'KN 2019'!M36,"")</f>
        <v>31364.048862562435</v>
      </c>
      <c r="N28" s="92" t="str">
        <f>IF(ISNUMBER('KN 2019'!N36),'KN 2019'!N36,"")</f>
        <v/>
      </c>
      <c r="O28" s="52">
        <f>IF(ISNUMBER('KN 2019'!O36),'KN 2019'!O36,"")</f>
        <v>27165.068168440775</v>
      </c>
      <c r="P28" s="46">
        <f>IF(ISNUMBER('KN 2019'!P36),'KN 2019'!P36,"")</f>
        <v>31002.308382569194</v>
      </c>
    </row>
    <row r="29" spans="1:16" s="39" customFormat="1" x14ac:dyDescent="0.25">
      <c r="A29" s="42" t="s">
        <v>52</v>
      </c>
      <c r="B29" s="38">
        <f>IF(ISNUMBER('KN 2019'!R36),'KN 2019'!R36,"")</f>
        <v>0</v>
      </c>
      <c r="C29" s="38">
        <f>IF(ISNUMBER('KN 2019'!S36),'KN 2019'!S36,"")</f>
        <v>0</v>
      </c>
      <c r="D29" s="38">
        <f>IF(ISNUMBER('KN 2019'!T36),'KN 2019'!T36,"")</f>
        <v>0</v>
      </c>
      <c r="E29" s="38">
        <f>IF(ISNUMBER('KN 2019'!U36),'KN 2019'!U36,"")</f>
        <v>265</v>
      </c>
      <c r="F29" s="38">
        <f>IF(ISNUMBER('KN 2019'!V36),'KN 2019'!V36,"")</f>
        <v>0</v>
      </c>
      <c r="G29" s="38">
        <f>IF(ISNUMBER('KN 2019'!W36),'KN 2019'!W36,"")</f>
        <v>242</v>
      </c>
      <c r="H29" s="38">
        <f>IF(ISNUMBER('KN 2019'!X36),'KN 2019'!X36,"")</f>
        <v>0</v>
      </c>
      <c r="I29" s="38">
        <f>IF(ISNUMBER('KN 2019'!Y36),'KN 2019'!Y36,"")</f>
        <v>92.5</v>
      </c>
      <c r="J29" s="38">
        <f>IF(ISNUMBER('KN 2019'!Z36),'KN 2019'!Z36,"")</f>
        <v>97</v>
      </c>
      <c r="K29" s="38">
        <f>IF(ISNUMBER('KN 2019'!AA36),'KN 2019'!AA36,"")</f>
        <v>146</v>
      </c>
      <c r="L29" s="38">
        <f>IF(ISNUMBER('KN 2019'!AB36),'KN 2019'!AB36,"")</f>
        <v>0</v>
      </c>
      <c r="M29" s="93">
        <f>IF(ISNUMBER('KN 2019'!AC36),'KN 2019'!AC36,"")</f>
        <v>0</v>
      </c>
      <c r="N29" s="93" t="str">
        <f>IF(ISNUMBER('KN 2019'!AD36),'KN 2019'!AD36,"")</f>
        <v/>
      </c>
      <c r="O29" s="38">
        <f>IF(ISNUMBER('KN 2019'!AE36),'KN 2019'!AE36,"")</f>
        <v>335</v>
      </c>
      <c r="P29" s="47">
        <f>IF(ISNUMBER('KN 2019'!AF36),'KN 2019'!AF36,"")</f>
        <v>196.25</v>
      </c>
    </row>
    <row r="30" spans="1:16" x14ac:dyDescent="0.25">
      <c r="A30" s="43" t="s">
        <v>25</v>
      </c>
      <c r="B30" s="37">
        <f>IF(ISNUMBER('KN 2019'!BN36),'KN 2019'!BN36,"")</f>
        <v>15.2</v>
      </c>
      <c r="C30" s="37">
        <f>IF(ISNUMBER('KN 2019'!BO36),'KN 2019'!BO36,"")</f>
        <v>14.433551822178643</v>
      </c>
      <c r="D30" s="37">
        <f>IF(ISNUMBER('KN 2019'!BP36),'KN 2019'!BP36,"")</f>
        <v>18.872682068240003</v>
      </c>
      <c r="E30" s="37">
        <f>IF(ISNUMBER('KN 2019'!BQ36),'KN 2019'!BQ36,"")</f>
        <v>19.71</v>
      </c>
      <c r="F30" s="37">
        <f>IF(ISNUMBER('KN 2019'!BR36),'KN 2019'!BR36,"")</f>
        <v>18.75</v>
      </c>
      <c r="G30" s="37">
        <f>IF(ISNUMBER('KN 2019'!BS36),'KN 2019'!BS36,"")</f>
        <v>18.260000000000002</v>
      </c>
      <c r="H30" s="37">
        <f>IF(ISNUMBER('KN 2019'!BT36),'KN 2019'!BT36,"")</f>
        <v>18.823486253444553</v>
      </c>
      <c r="I30" s="37">
        <f>IF(ISNUMBER('KN 2019'!BU36),'KN 2019'!BU36,"")</f>
        <v>17.649999999999999</v>
      </c>
      <c r="J30" s="37">
        <f>IF(ISNUMBER('KN 2019'!BV36),'KN 2019'!BV36,"")</f>
        <v>17.45</v>
      </c>
      <c r="K30" s="37">
        <f>IF(ISNUMBER('KN 2019'!BW36),'KN 2019'!BW36,"")</f>
        <v>17.777999999999999</v>
      </c>
      <c r="L30" s="37">
        <f>IF(ISNUMBER('KN 2019'!BX36),'KN 2019'!BX36,"")</f>
        <v>20.053385782523176</v>
      </c>
      <c r="M30" s="76">
        <f>IF(ISNUMBER('KN 2019'!BY36),'KN 2019'!BY36,"")</f>
        <v>18.420000000000002</v>
      </c>
      <c r="N30" s="76" t="str">
        <f>IF(ISNUMBER('KN 2019'!BZ36),'KN 2019'!BZ36,"")</f>
        <v/>
      </c>
      <c r="O30" s="37">
        <f>IF(ISNUMBER('KN 2019'!CA36),'KN 2019'!CA36,"")</f>
        <v>19.690000000000001</v>
      </c>
      <c r="P30" s="48">
        <f>IF(ISNUMBER('KN 2019'!CB36),'KN 2019'!CB36,"")</f>
        <v>18.083931225106646</v>
      </c>
    </row>
    <row r="31" spans="1:16" s="39" customFormat="1" x14ac:dyDescent="0.25">
      <c r="A31" s="42" t="s">
        <v>26</v>
      </c>
      <c r="B31" s="3">
        <f>IF(ISNUMBER('KN 2019'!CD36),'KN 2019'!CD36,"")</f>
        <v>36530</v>
      </c>
      <c r="C31" s="3">
        <f>IF(ISNUMBER('KN 2019'!CE36),'KN 2019'!CE36,"")</f>
        <v>37740</v>
      </c>
      <c r="D31" s="3">
        <f>IF(ISNUMBER('KN 2019'!CF36),'KN 2019'!CF36,"")</f>
        <v>36771</v>
      </c>
      <c r="E31" s="3">
        <f>IF(ISNUMBER('KN 2019'!CG36),'KN 2019'!CG36,"")</f>
        <v>38000</v>
      </c>
      <c r="F31" s="3">
        <f>IF(ISNUMBER('KN 2019'!CH36),'KN 2019'!CH36,"")</f>
        <v>35100</v>
      </c>
      <c r="G31" s="3">
        <f>IF(ISNUMBER('KN 2019'!CI36),'KN 2019'!CI36,"")</f>
        <v>32700</v>
      </c>
      <c r="H31" s="3">
        <f>IF(ISNUMBER('KN 2019'!CJ36),'KN 2019'!CJ36,"")</f>
        <v>36040</v>
      </c>
      <c r="I31" s="3">
        <f>IF(ISNUMBER('KN 2019'!CK36),'KN 2019'!CK36,"")</f>
        <v>35281</v>
      </c>
      <c r="J31" s="3">
        <f>IF(ISNUMBER('KN 2019'!CL36),'KN 2019'!CL36,"")</f>
        <v>33254</v>
      </c>
      <c r="K31" s="3">
        <f>IF(ISNUMBER('KN 2019'!CM36),'KN 2019'!CM36,"")</f>
        <v>35086</v>
      </c>
      <c r="L31" s="3">
        <f>IF(ISNUMBER('KN 2019'!CN36),'KN 2019'!CN36,"")</f>
        <v>35755</v>
      </c>
      <c r="M31" s="72">
        <f>IF(ISNUMBER('KN 2019'!CO36),'KN 2019'!CO36,"")</f>
        <v>37546</v>
      </c>
      <c r="N31" s="72" t="str">
        <f>IF(ISNUMBER('KN 2019'!CP36),'KN 2019'!CP36,"")</f>
        <v/>
      </c>
      <c r="O31" s="3">
        <f>IF(ISNUMBER('KN 2019'!CQ36),'KN 2019'!CQ36,"")</f>
        <v>36610</v>
      </c>
      <c r="P31" s="49">
        <f>IF(ISNUMBER('KN 2019'!CR36),'KN 2019'!CR36,"")</f>
        <v>35877.923076923078</v>
      </c>
    </row>
    <row r="32" spans="1:16" x14ac:dyDescent="0.25">
      <c r="A32" s="43" t="s">
        <v>27</v>
      </c>
      <c r="B32" s="37">
        <f>IF(ISNUMBER('KN 2019'!CT36),'KN 2019'!CT36,"")</f>
        <v>33.5</v>
      </c>
      <c r="C32" s="37">
        <f>IF(ISNUMBER('KN 2019'!CU36),'KN 2019'!CU36,"")</f>
        <v>36</v>
      </c>
      <c r="D32" s="37">
        <f>IF(ISNUMBER('KN 2019'!CV36),'KN 2019'!CV36,"")</f>
        <v>45.254031759563212</v>
      </c>
      <c r="E32" s="37">
        <f>IF(ISNUMBER('KN 2019'!CW36),'KN 2019'!CW36,"")</f>
        <v>41.6</v>
      </c>
      <c r="F32" s="37">
        <f>IF(ISNUMBER('KN 2019'!CX36),'KN 2019'!CX36,"")</f>
        <v>35</v>
      </c>
      <c r="G32" s="37">
        <f>IF(ISNUMBER('KN 2019'!CY36),'KN 2019'!CY36,"")</f>
        <v>31.1</v>
      </c>
      <c r="H32" s="37">
        <f>IF(ISNUMBER('KN 2019'!CZ36),'KN 2019'!CZ36,"")</f>
        <v>40.916035932155999</v>
      </c>
      <c r="I32" s="37">
        <f>IF(ISNUMBER('KN 2019'!DA36),'KN 2019'!DA36,"")</f>
        <v>37.19</v>
      </c>
      <c r="J32" s="37">
        <f>IF(ISNUMBER('KN 2019'!DB36),'KN 2019'!DB36,"")</f>
        <v>30</v>
      </c>
      <c r="K32" s="37">
        <f>IF(ISNUMBER('KN 2019'!DC36),'KN 2019'!DC36,"")</f>
        <v>41.36</v>
      </c>
      <c r="L32" s="37">
        <f>IF(ISNUMBER('KN 2019'!DD36),'KN 2019'!DD36,"")</f>
        <v>40.53</v>
      </c>
      <c r="M32" s="76">
        <f>IF(ISNUMBER('KN 2019'!DE36),'KN 2019'!DE36,"")</f>
        <v>37.19</v>
      </c>
      <c r="N32" s="76" t="str">
        <f>IF(ISNUMBER('KN 2019'!DF36),'KN 2019'!DF36,"")</f>
        <v/>
      </c>
      <c r="O32" s="37">
        <f>IF(ISNUMBER('KN 2019'!DG36),'KN 2019'!DG36,"")</f>
        <v>54.1</v>
      </c>
      <c r="P32" s="48">
        <f>IF(ISNUMBER('KN 2019'!DH36),'KN 2019'!DH36,"")</f>
        <v>38.749235976286101</v>
      </c>
    </row>
    <row r="33" spans="1:16" s="39" customFormat="1" ht="15.75" thickBot="1" x14ac:dyDescent="0.3">
      <c r="A33" s="44" t="s">
        <v>28</v>
      </c>
      <c r="B33" s="40">
        <f>IF(ISNUMBER('KN 2019'!DJ36),'KN 2019'!DJ36,"")</f>
        <v>24370</v>
      </c>
      <c r="C33" s="40">
        <f>IF(ISNUMBER('KN 2019'!DK36),'KN 2019'!DK36,"")</f>
        <v>23784</v>
      </c>
      <c r="D33" s="40">
        <f>IF(ISNUMBER('KN 2019'!DL36),'KN 2019'!DL36,"")</f>
        <v>21160</v>
      </c>
      <c r="E33" s="40">
        <f>IF(ISNUMBER('KN 2019'!DM36),'KN 2019'!DM36,"")</f>
        <v>21960</v>
      </c>
      <c r="F33" s="40">
        <f>IF(ISNUMBER('KN 2019'!DN36),'KN 2019'!DN36,"")</f>
        <v>20200</v>
      </c>
      <c r="G33" s="40">
        <f>IF(ISNUMBER('KN 2019'!DO36),'KN 2019'!DO36,"")</f>
        <v>19504</v>
      </c>
      <c r="H33" s="40">
        <f>IF(ISNUMBER('KN 2019'!DP36),'KN 2019'!DP36,"")</f>
        <v>22910</v>
      </c>
      <c r="I33" s="40">
        <f>IF(ISNUMBER('KN 2019'!DQ36),'KN 2019'!DQ36,"")</f>
        <v>21206</v>
      </c>
      <c r="J33" s="40">
        <f>IF(ISNUMBER('KN 2019'!DR36),'KN 2019'!DR36,"")</f>
        <v>23490</v>
      </c>
      <c r="K33" s="40">
        <f>IF(ISNUMBER('KN 2019'!DS36),'KN 2019'!DS36,"")</f>
        <v>20739</v>
      </c>
      <c r="L33" s="40">
        <f>IF(ISNUMBER('KN 2019'!DT36),'KN 2019'!DT36,"")</f>
        <v>23225</v>
      </c>
      <c r="M33" s="94">
        <f>IF(ISNUMBER('KN 2019'!DU36),'KN 2019'!DU36,"")</f>
        <v>21397</v>
      </c>
      <c r="N33" s="94" t="str">
        <f>IF(ISNUMBER('KN 2019'!DV36),'KN 2019'!DV36,"")</f>
        <v/>
      </c>
      <c r="O33" s="40">
        <f>IF(ISNUMBER('KN 2019'!DW36),'KN 2019'!DW36,"")</f>
        <v>21880</v>
      </c>
      <c r="P33" s="50">
        <f>IF(ISNUMBER('KN 2019'!DX36),'KN 2019'!DX36,"")</f>
        <v>21986.538461538461</v>
      </c>
    </row>
    <row r="34" spans="1:16" s="41" customFormat="1" ht="19.5" thickBot="1" x14ac:dyDescent="0.35">
      <c r="A34" s="98" t="str">
        <f>'KN 2019'!A37</f>
        <v>23-55-H/02 Karosář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f>IF(ISNUMBER('KN 2019'!B37),'KN 2019'!B37,"")</f>
        <v>31478.153846153844</v>
      </c>
      <c r="C35" s="52">
        <f>IF(ISNUMBER('KN 2019'!C37),'KN 2019'!C37,"")</f>
        <v>31861.858004140784</v>
      </c>
      <c r="D35" s="52">
        <f>IF(ISNUMBER('KN 2019'!D37),'KN 2019'!D37,"")</f>
        <v>30502.738748620508</v>
      </c>
      <c r="E35" s="52">
        <f>IF(ISNUMBER('KN 2019'!E37),'KN 2019'!E37,"")</f>
        <v>27014.887493458918</v>
      </c>
      <c r="F35" s="92" t="str">
        <f>IF(ISNUMBER('KN 2019'!F37),'KN 2019'!F37,"")</f>
        <v/>
      </c>
      <c r="G35" s="52">
        <f>IF(ISNUMBER('KN 2019'!G37),'KN 2019'!G37,"")</f>
        <v>30631.664922128228</v>
      </c>
      <c r="H35" s="52" t="str">
        <f>IF(ISNUMBER('KN 2019'!H37),'KN 2019'!H37,"")</f>
        <v/>
      </c>
      <c r="I35" s="52">
        <f>IF(ISNUMBER('KN 2019'!I37),'KN 2019'!I37,"")</f>
        <v>28061.924628644781</v>
      </c>
      <c r="J35" s="52">
        <f>IF(ISNUMBER('KN 2019'!J37),'KN 2019'!J37,"")</f>
        <v>32800.574780058654</v>
      </c>
      <c r="K35" s="52">
        <f>IF(ISNUMBER('KN 2019'!K37),'KN 2019'!K37,"")</f>
        <v>31778.89210593775</v>
      </c>
      <c r="L35" s="52">
        <f>IF(ISNUMBER('KN 2019'!L37),'KN 2019'!L37,"")</f>
        <v>28693.035251558296</v>
      </c>
      <c r="M35" s="52">
        <f>IF(ISNUMBER('KN 2019'!M37),'KN 2019'!M37,"")</f>
        <v>28389.390006489295</v>
      </c>
      <c r="N35" s="52">
        <f>IF(ISNUMBER('KN 2019'!N37),'KN 2019'!N37,"")</f>
        <v>62046.465306122445</v>
      </c>
      <c r="O35" s="52">
        <f>IF(ISNUMBER('KN 2019'!O37),'KN 2019'!O37,"")</f>
        <v>26699.082587359175</v>
      </c>
      <c r="P35" s="46">
        <f>IF(ISNUMBER('KN 2019'!P37),'KN 2019'!P37,"")</f>
        <v>32496.555640056056</v>
      </c>
    </row>
    <row r="36" spans="1:16" s="39" customFormat="1" x14ac:dyDescent="0.25">
      <c r="A36" s="42" t="s">
        <v>52</v>
      </c>
      <c r="B36" s="38">
        <f>IF(ISNUMBER('KN 2019'!R37),'KN 2019'!R37,"")</f>
        <v>0</v>
      </c>
      <c r="C36" s="38">
        <f>IF(ISNUMBER('KN 2019'!S37),'KN 2019'!S37,"")</f>
        <v>0</v>
      </c>
      <c r="D36" s="38">
        <f>IF(ISNUMBER('KN 2019'!T37),'KN 2019'!T37,"")</f>
        <v>0</v>
      </c>
      <c r="E36" s="38">
        <f>IF(ISNUMBER('KN 2019'!U37),'KN 2019'!U37,"")</f>
        <v>265</v>
      </c>
      <c r="F36" s="93" t="str">
        <f>IF(ISNUMBER('KN 2019'!V37),'KN 2019'!V37,"")</f>
        <v/>
      </c>
      <c r="G36" s="38">
        <f>IF(ISNUMBER('KN 2019'!W37),'KN 2019'!W37,"")</f>
        <v>249</v>
      </c>
      <c r="H36" s="38" t="str">
        <f>IF(ISNUMBER('KN 2019'!X37),'KN 2019'!X37,"")</f>
        <v/>
      </c>
      <c r="I36" s="38">
        <f>IF(ISNUMBER('KN 2019'!Y37),'KN 2019'!Y37,"")</f>
        <v>84.2</v>
      </c>
      <c r="J36" s="38">
        <f>IF(ISNUMBER('KN 2019'!Z37),'KN 2019'!Z37,"")</f>
        <v>98</v>
      </c>
      <c r="K36" s="38">
        <f>IF(ISNUMBER('KN 2019'!AA37),'KN 2019'!AA37,"")</f>
        <v>156</v>
      </c>
      <c r="L36" s="38">
        <f>IF(ISNUMBER('KN 2019'!AB37),'KN 2019'!AB37,"")</f>
        <v>0</v>
      </c>
      <c r="M36" s="38">
        <f>IF(ISNUMBER('KN 2019'!AC37),'KN 2019'!AC37,"")</f>
        <v>0</v>
      </c>
      <c r="N36" s="38">
        <f>IF(ISNUMBER('KN 2019'!AD37),'KN 2019'!AD37,"")</f>
        <v>0</v>
      </c>
      <c r="O36" s="38">
        <f>IF(ISNUMBER('KN 2019'!AE37),'KN 2019'!AE37,"")</f>
        <v>335</v>
      </c>
      <c r="P36" s="47">
        <f>IF(ISNUMBER('KN 2019'!AF37),'KN 2019'!AF37,"")</f>
        <v>197.86666666666667</v>
      </c>
    </row>
    <row r="37" spans="1:16" x14ac:dyDescent="0.25">
      <c r="A37" s="43" t="s">
        <v>25</v>
      </c>
      <c r="B37" s="37">
        <f>IF(ISNUMBER('KN 2019'!BN37),'KN 2019'!BN37,"")</f>
        <v>19.5</v>
      </c>
      <c r="C37" s="37">
        <f>IF(ISNUMBER('KN 2019'!BO37),'KN 2019'!BO37,"")</f>
        <v>20.264666709865637</v>
      </c>
      <c r="D37" s="37">
        <f>IF(ISNUMBER('KN 2019'!BP37),'KN 2019'!BP37,"")</f>
        <v>18.537664043360003</v>
      </c>
      <c r="E37" s="37">
        <f>IF(ISNUMBER('KN 2019'!BQ37),'KN 2019'!BQ37,"")</f>
        <v>22.05</v>
      </c>
      <c r="F37" s="76" t="str">
        <f>IF(ISNUMBER('KN 2019'!BR37),'KN 2019'!BR37,"")</f>
        <v/>
      </c>
      <c r="G37" s="37">
        <f>IF(ISNUMBER('KN 2019'!BS37),'KN 2019'!BS37,"")</f>
        <v>18.07</v>
      </c>
      <c r="H37" s="37" t="str">
        <f>IF(ISNUMBER('KN 2019'!BT37),'KN 2019'!BT37,"")</f>
        <v/>
      </c>
      <c r="I37" s="37">
        <f>IF(ISNUMBER('KN 2019'!BU37),'KN 2019'!BU37,"")</f>
        <v>21.28</v>
      </c>
      <c r="J37" s="37">
        <f>IF(ISNUMBER('KN 2019'!BV37),'KN 2019'!BV37,"")</f>
        <v>17.05</v>
      </c>
      <c r="K37" s="37">
        <f>IF(ISNUMBER('KN 2019'!BW37),'KN 2019'!BW37,"")</f>
        <v>17.625</v>
      </c>
      <c r="L37" s="37">
        <f>IF(ISNUMBER('KN 2019'!BX37),'KN 2019'!BX37,"")</f>
        <v>20.46</v>
      </c>
      <c r="M37" s="37">
        <f>IF(ISNUMBER('KN 2019'!BY37),'KN 2019'!BY37,"")</f>
        <v>22.08</v>
      </c>
      <c r="N37" s="37">
        <f>IF(ISNUMBER('KN 2019'!BZ37),'KN 2019'!BZ37,"")</f>
        <v>7.5</v>
      </c>
      <c r="O37" s="37">
        <f>IF(ISNUMBER('KN 2019'!CA37),'KN 2019'!CA37,"")</f>
        <v>20.11</v>
      </c>
      <c r="P37" s="48">
        <f>IF(ISNUMBER('KN 2019'!CB37),'KN 2019'!CB37,"")</f>
        <v>18.710610896102139</v>
      </c>
    </row>
    <row r="38" spans="1:16" s="39" customFormat="1" x14ac:dyDescent="0.25">
      <c r="A38" s="42" t="s">
        <v>26</v>
      </c>
      <c r="B38" s="3">
        <f>IF(ISNUMBER('KN 2019'!CD37),'KN 2019'!CD37,"")</f>
        <v>36530</v>
      </c>
      <c r="C38" s="3">
        <f>IF(ISNUMBER('KN 2019'!CE37),'KN 2019'!CE37,"")</f>
        <v>37740</v>
      </c>
      <c r="D38" s="3">
        <f>IF(ISNUMBER('KN 2019'!CF37),'KN 2019'!CF37,"")</f>
        <v>36771</v>
      </c>
      <c r="E38" s="3">
        <f>IF(ISNUMBER('KN 2019'!CG37),'KN 2019'!CG37,"")</f>
        <v>38000</v>
      </c>
      <c r="F38" s="72" t="str">
        <f>IF(ISNUMBER('KN 2019'!CH37),'KN 2019'!CH37,"")</f>
        <v/>
      </c>
      <c r="G38" s="3">
        <f>IF(ISNUMBER('KN 2019'!CI37),'KN 2019'!CI37,"")</f>
        <v>32700</v>
      </c>
      <c r="H38" s="3" t="str">
        <f>IF(ISNUMBER('KN 2019'!CJ37),'KN 2019'!CJ37,"")</f>
        <v/>
      </c>
      <c r="I38" s="3">
        <f>IF(ISNUMBER('KN 2019'!CK37),'KN 2019'!CK37,"")</f>
        <v>35281</v>
      </c>
      <c r="J38" s="3">
        <f>IF(ISNUMBER('KN 2019'!CL37),'KN 2019'!CL37,"")</f>
        <v>33254</v>
      </c>
      <c r="K38" s="3">
        <f>IF(ISNUMBER('KN 2019'!CM37),'KN 2019'!CM37,"")</f>
        <v>35086</v>
      </c>
      <c r="L38" s="3">
        <f>IF(ISNUMBER('KN 2019'!CN37),'KN 2019'!CN37,"")</f>
        <v>35755</v>
      </c>
      <c r="M38" s="3">
        <f>IF(ISNUMBER('KN 2019'!CO37),'KN 2019'!CO37,"")</f>
        <v>37546</v>
      </c>
      <c r="N38" s="3">
        <f>IF(ISNUMBER('KN 2019'!CP37),'KN 2019'!CP37,"")</f>
        <v>35427</v>
      </c>
      <c r="O38" s="3">
        <f>IF(ISNUMBER('KN 2019'!CQ37),'KN 2019'!CQ37,"")</f>
        <v>36610</v>
      </c>
      <c r="P38" s="49">
        <f>IF(ISNUMBER('KN 2019'!CR37),'KN 2019'!CR37,"")</f>
        <v>35891.666666666664</v>
      </c>
    </row>
    <row r="39" spans="1:16" x14ac:dyDescent="0.25">
      <c r="A39" s="43" t="s">
        <v>27</v>
      </c>
      <c r="B39" s="37">
        <f>IF(ISNUMBER('KN 2019'!CT37),'KN 2019'!CT37,"")</f>
        <v>32.5</v>
      </c>
      <c r="C39" s="37">
        <f>IF(ISNUMBER('KN 2019'!CU37),'KN 2019'!CU37,"")</f>
        <v>30</v>
      </c>
      <c r="D39" s="37">
        <f>IF(ISNUMBER('KN 2019'!CV37),'KN 2019'!CV37,"")</f>
        <v>37.899980030992808</v>
      </c>
      <c r="E39" s="37">
        <f>IF(ISNUMBER('KN 2019'!CW37),'KN 2019'!CW37,"")</f>
        <v>41.6</v>
      </c>
      <c r="F39" s="76" t="str">
        <f>IF(ISNUMBER('KN 2019'!CX37),'KN 2019'!CX37,"")</f>
        <v/>
      </c>
      <c r="G39" s="37">
        <f>IF(ISNUMBER('KN 2019'!CY37),'KN 2019'!CY37,"")</f>
        <v>26.25</v>
      </c>
      <c r="H39" s="37" t="str">
        <f>IF(ISNUMBER('KN 2019'!CZ37),'KN 2019'!CZ37,"")</f>
        <v/>
      </c>
      <c r="I39" s="37">
        <f>IF(ISNUMBER('KN 2019'!DA37),'KN 2019'!DA37,"")</f>
        <v>31.16</v>
      </c>
      <c r="J39" s="37">
        <f>IF(ISNUMBER('KN 2019'!DB37),'KN 2019'!DB37,"")</f>
        <v>30</v>
      </c>
      <c r="K39" s="37">
        <f>IF(ISNUMBER('KN 2019'!DC37),'KN 2019'!DC37,"")</f>
        <v>31.54</v>
      </c>
      <c r="L39" s="37">
        <f>IF(ISNUMBER('KN 2019'!DD37),'KN 2019'!DD37,"")</f>
        <v>36.090000000000003</v>
      </c>
      <c r="M39" s="37">
        <f>IF(ISNUMBER('KN 2019'!DE37),'KN 2019'!DE37,"")</f>
        <v>32.159999999999997</v>
      </c>
      <c r="N39" s="37">
        <f>IF(ISNUMBER('KN 2019'!DF37),'KN 2019'!DF37,"")</f>
        <v>49</v>
      </c>
      <c r="O39" s="37">
        <f>IF(ISNUMBER('KN 2019'!DG37),'KN 2019'!DG37,"")</f>
        <v>54.1</v>
      </c>
      <c r="P39" s="48">
        <f>IF(ISNUMBER('KN 2019'!DH37),'KN 2019'!DH37,"")</f>
        <v>36.024998335916074</v>
      </c>
    </row>
    <row r="40" spans="1:16" s="39" customFormat="1" ht="15.75" thickBot="1" x14ac:dyDescent="0.3">
      <c r="A40" s="44" t="s">
        <v>28</v>
      </c>
      <c r="B40" s="40">
        <f>IF(ISNUMBER('KN 2019'!DJ37),'KN 2019'!DJ37,"")</f>
        <v>24370</v>
      </c>
      <c r="C40" s="40">
        <f>IF(ISNUMBER('KN 2019'!DK37),'KN 2019'!DK37,"")</f>
        <v>23784</v>
      </c>
      <c r="D40" s="40">
        <f>IF(ISNUMBER('KN 2019'!DL37),'KN 2019'!DL37,"")</f>
        <v>21160</v>
      </c>
      <c r="E40" s="40">
        <f>IF(ISNUMBER('KN 2019'!DM37),'KN 2019'!DM37,"")</f>
        <v>21960</v>
      </c>
      <c r="F40" s="94" t="str">
        <f>IF(ISNUMBER('KN 2019'!DN37),'KN 2019'!DN37,"")</f>
        <v/>
      </c>
      <c r="G40" s="40">
        <f>IF(ISNUMBER('KN 2019'!DO37),'KN 2019'!DO37,"")</f>
        <v>19504</v>
      </c>
      <c r="H40" s="40" t="str">
        <f>IF(ISNUMBER('KN 2019'!DP37),'KN 2019'!DP37,"")</f>
        <v/>
      </c>
      <c r="I40" s="40">
        <f>IF(ISNUMBER('KN 2019'!DQ37),'KN 2019'!DQ37,"")</f>
        <v>21206</v>
      </c>
      <c r="J40" s="40">
        <f>IF(ISNUMBER('KN 2019'!DR37),'KN 2019'!DR37,"")</f>
        <v>23490</v>
      </c>
      <c r="K40" s="40">
        <f>IF(ISNUMBER('KN 2019'!DS37),'KN 2019'!DS37,"")</f>
        <v>20739</v>
      </c>
      <c r="L40" s="40">
        <f>IF(ISNUMBER('KN 2019'!DT37),'KN 2019'!DT37,"")</f>
        <v>23225</v>
      </c>
      <c r="M40" s="40">
        <f>IF(ISNUMBER('KN 2019'!DU37),'KN 2019'!DU37,"")</f>
        <v>21397</v>
      </c>
      <c r="N40" s="40">
        <f>IF(ISNUMBER('KN 2019'!DV37),'KN 2019'!DV37,"")</f>
        <v>21900</v>
      </c>
      <c r="O40" s="40">
        <f>IF(ISNUMBER('KN 2019'!DW37),'KN 2019'!DW37,"")</f>
        <v>21880</v>
      </c>
      <c r="P40" s="50">
        <f>IF(ISNUMBER('KN 2019'!DX37),'KN 2019'!DX37,"")</f>
        <v>22051.25</v>
      </c>
    </row>
    <row r="43" spans="1:16" x14ac:dyDescent="0.25">
      <c r="A43"/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G36" sqref="G3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5" sqref="A5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">
        <v>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">
        <v>63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2019'!A6</f>
        <v>65-51-H/01 Kuchař - číšník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1'!B7-'KN 2018 TV tab.1'!B7),ROUND('Tabulka č. 1'!B7-'KN 2018 TV tab.1'!B7,0),"")</f>
        <v>3255</v>
      </c>
      <c r="C7" s="79">
        <f>IF(ISNUMBER('Tabulka č. 1'!C7-'KN 2018 TV tab.1'!C7),ROUND('Tabulka č. 1'!C7-'KN 2018 TV tab.1'!C7,0),"")</f>
        <v>4045</v>
      </c>
      <c r="D7" s="79">
        <f>IF(ISNUMBER('Tabulka č. 1'!D7-'KN 2018 TV tab.1'!D7),ROUND('Tabulka č. 1'!D7-'KN 2018 TV tab.1'!D7,0),"")</f>
        <v>2929</v>
      </c>
      <c r="E7" s="79">
        <f>IF(ISNUMBER('Tabulka č. 1'!E7-'KN 2018 TV tab.1'!E7),ROUND('Tabulka č. 1'!E7-'KN 2018 TV tab.1'!E7,0),"")</f>
        <v>2903</v>
      </c>
      <c r="F7" s="79">
        <f>IF(ISNUMBER('Tabulka č. 1'!F7-'KN 2018 TV tab.1'!F7),ROUND('Tabulka č. 1'!F7-'KN 2018 TV tab.1'!F7,0),"")</f>
        <v>3915</v>
      </c>
      <c r="G7" s="79">
        <f>IF(ISNUMBER('Tabulka č. 1'!G7-'KN 2018 TV tab.1'!G7),ROUND('Tabulka č. 1'!G7-'KN 2018 TV tab.1'!G7,0),"")</f>
        <v>2741</v>
      </c>
      <c r="H7" s="79">
        <f>IF(ISNUMBER('Tabulka č. 1'!H7-'KN 2018 TV tab.1'!H7),ROUND('Tabulka č. 1'!H7-'KN 2018 TV tab.1'!H7,0),"")</f>
        <v>4581</v>
      </c>
      <c r="I7" s="79">
        <f>IF(ISNUMBER('Tabulka č. 1'!I7-'KN 2018 TV tab.1'!I7),ROUND('Tabulka č. 1'!I7-'KN 2018 TV tab.1'!I7,0),"")</f>
        <v>3098</v>
      </c>
      <c r="J7" s="79">
        <f>IF(ISNUMBER('Tabulka č. 1'!J7-'KN 2018 TV tab.1'!J7),ROUND('Tabulka č. 1'!J7-'KN 2018 TV tab.1'!J7,0),"")</f>
        <v>3284</v>
      </c>
      <c r="K7" s="79">
        <f>IF(ISNUMBER('Tabulka č. 1'!K7-'KN 2018 TV tab.1'!K7),ROUND('Tabulka č. 1'!K7-'KN 2018 TV tab.1'!K7,0),"")</f>
        <v>3222</v>
      </c>
      <c r="L7" s="79">
        <f>IF(ISNUMBER('Tabulka č. 1'!L7-'KN 2018 TV tab.1'!L7),ROUND('Tabulka č. 1'!L7-'KN 2018 TV tab.1'!L7,0),"")</f>
        <v>3654</v>
      </c>
      <c r="M7" s="79">
        <f>IF(ISNUMBER('Tabulka č. 1'!M7-'KN 2018 TV tab.1'!M7),ROUND('Tabulka č. 1'!M7-'KN 2018 TV tab.1'!M7,0),"")</f>
        <v>3055</v>
      </c>
      <c r="N7" s="79">
        <f>IF(ISNUMBER('Tabulka č. 1'!N7-'KN 2018 TV tab.1'!N7),ROUND('Tabulka č. 1'!N7-'KN 2018 TV tab.1'!N7,0),"")</f>
        <v>3694</v>
      </c>
      <c r="O7" s="80">
        <f>IF(ISNUMBER('Tabulka č. 1'!O7-'KN 2018 TV tab.1'!O7),ROUND('Tabulka č. 1'!O7-'KN 2018 TV tab.1'!O7,0),"")</f>
        <v>2966</v>
      </c>
      <c r="P7" s="46">
        <f>IF(ISNUMBER(AVERAGE(B7:O7)),AVERAGE(B7:O7),"")</f>
        <v>3381.5714285714284</v>
      </c>
    </row>
    <row r="8" spans="1:31" s="39" customFormat="1" x14ac:dyDescent="0.25">
      <c r="A8" s="42" t="s">
        <v>52</v>
      </c>
      <c r="B8" s="81">
        <f>IF(ISNUMBER('Tabulka č. 1'!B8-'KN 2018 TV tab.1'!B8),ROUND('Tabulka č. 1'!B8-'KN 2018 TV tab.1'!B8,0),"")</f>
        <v>30</v>
      </c>
      <c r="C8" s="81">
        <f>IF(ISNUMBER('Tabulka č. 1'!C8-'KN 2018 TV tab.1'!C8),ROUND('Tabulka č. 1'!C8-'KN 2018 TV tab.1'!C8,0),"")</f>
        <v>27</v>
      </c>
      <c r="D8" s="81">
        <f>IF(ISNUMBER('Tabulka č. 1'!D8-'KN 2018 TV tab.1'!D8),ROUND('Tabulka č. 1'!D8-'KN 2018 TV tab.1'!D8,0),"")</f>
        <v>50</v>
      </c>
      <c r="E8" s="81">
        <f>IF(ISNUMBER('Tabulka č. 1'!E8-'KN 2018 TV tab.1'!E8),ROUND('Tabulka č. 1'!E8-'KN 2018 TV tab.1'!E8,0),"")</f>
        <v>31</v>
      </c>
      <c r="F8" s="81">
        <f>IF(ISNUMBER('Tabulka č. 1'!F8-'KN 2018 TV tab.1'!F8),ROUND('Tabulka č. 1'!F8-'KN 2018 TV tab.1'!F8,0),"")</f>
        <v>0</v>
      </c>
      <c r="G8" s="81">
        <f>IF(ISNUMBER('Tabulka č. 1'!G8-'KN 2018 TV tab.1'!G8),ROUND('Tabulka č. 1'!G8-'KN 2018 TV tab.1'!G8,0),"")</f>
        <v>12</v>
      </c>
      <c r="H8" s="81">
        <f>IF(ISNUMBER('Tabulka č. 1'!H8-'KN 2018 TV tab.1'!H8),ROUND('Tabulka č. 1'!H8-'KN 2018 TV tab.1'!H8,0),"")</f>
        <v>30</v>
      </c>
      <c r="I8" s="81">
        <f>IF(ISNUMBER('Tabulka č. 1'!I8-'KN 2018 TV tab.1'!I8),ROUND('Tabulka č. 1'!I8-'KN 2018 TV tab.1'!I8,0),"")</f>
        <v>1</v>
      </c>
      <c r="J8" s="81">
        <f>IF(ISNUMBER('Tabulka č. 1'!J8-'KN 2018 TV tab.1'!J8),ROUND('Tabulka č. 1'!J8-'KN 2018 TV tab.1'!J8,0),"")</f>
        <v>10</v>
      </c>
      <c r="K8" s="81">
        <f>IF(ISNUMBER('Tabulka č. 1'!K8-'KN 2018 TV tab.1'!K8),ROUND('Tabulka č. 1'!K8-'KN 2018 TV tab.1'!K8,0),"")</f>
        <v>21</v>
      </c>
      <c r="L8" s="81">
        <f>IF(ISNUMBER('Tabulka č. 1'!L8-'KN 2018 TV tab.1'!L8),ROUND('Tabulka č. 1'!L8-'KN 2018 TV tab.1'!L8,0),"")</f>
        <v>8</v>
      </c>
      <c r="M8" s="81">
        <f>IF(ISNUMBER('Tabulka č. 1'!M8-'KN 2018 TV tab.1'!M8),ROUND('Tabulka č. 1'!M8-'KN 2018 TV tab.1'!M8,0),"")</f>
        <v>30</v>
      </c>
      <c r="N8" s="81">
        <f>IF(ISNUMBER('Tabulka č. 1'!N8-'KN 2018 TV tab.1'!N8),ROUND('Tabulka č. 1'!N8-'KN 2018 TV tab.1'!N8,0),"")</f>
        <v>28</v>
      </c>
      <c r="O8" s="82">
        <f>IF(ISNUMBER('Tabulka č. 1'!O8-'KN 2018 TV tab.1'!O8),ROUND('Tabulka č. 1'!O8-'KN 2018 TV tab.1'!O8,0),"")</f>
        <v>25</v>
      </c>
      <c r="P8" s="47">
        <f t="shared" ref="P8:P12" si="0">IF(ISNUMBER(AVERAGE(B8:O8)),AVERAGE(B8:O8),"")</f>
        <v>21.642857142857142</v>
      </c>
    </row>
    <row r="9" spans="1:31" x14ac:dyDescent="0.25">
      <c r="A9" s="43" t="s">
        <v>25</v>
      </c>
      <c r="B9" s="83">
        <f>IF(ISNUMBER('Tabulka č. 1'!B9-'KN 2018 TV tab.1'!B9),ROUND('Tabulka č. 1'!B9-'KN 2018 TV tab.1'!B9,2),"")</f>
        <v>0</v>
      </c>
      <c r="C9" s="83">
        <f>IF(ISNUMBER('Tabulka č. 1'!C9-'KN 2018 TV tab.1'!C9),ROUND('Tabulka č. 1'!C9-'KN 2018 TV tab.1'!C9,2),"")</f>
        <v>-1.1399999999999999</v>
      </c>
      <c r="D9" s="83">
        <f>IF(ISNUMBER('Tabulka č. 1'!D9-'KN 2018 TV tab.1'!D9),ROUND('Tabulka č. 1'!D9-'KN 2018 TV tab.1'!D9,2),"")</f>
        <v>0</v>
      </c>
      <c r="E9" s="83">
        <f>IF(ISNUMBER('Tabulka č. 1'!E9-'KN 2018 TV tab.1'!E9),ROUND('Tabulka č. 1'!E9-'KN 2018 TV tab.1'!E9,2),"")</f>
        <v>0</v>
      </c>
      <c r="F9" s="83">
        <f>IF(ISNUMBER('Tabulka č. 1'!F9-'KN 2018 TV tab.1'!F9),ROUND('Tabulka č. 1'!F9-'KN 2018 TV tab.1'!F9,2),"")</f>
        <v>0</v>
      </c>
      <c r="G9" s="84">
        <f>IF(ISNUMBER('Tabulka č. 1'!G9-'KN 2018 TV tab.1'!G9),ROUND('Tabulka č. 1'!G9-'KN 2018 TV tab.1'!G9,2),"")</f>
        <v>-7.0000000000000007E-2</v>
      </c>
      <c r="H9" s="83">
        <f>IF(ISNUMBER('Tabulka č. 1'!H9-'KN 2018 TV tab.1'!H9),ROUND('Tabulka č. 1'!H9-'KN 2018 TV tab.1'!H9,2),"")</f>
        <v>-2.29</v>
      </c>
      <c r="I9" s="83">
        <f>IF(ISNUMBER('Tabulka č. 1'!I9-'KN 2018 TV tab.1'!I9),ROUND('Tabulka č. 1'!I9-'KN 2018 TV tab.1'!I9,2),"")</f>
        <v>0</v>
      </c>
      <c r="J9" s="83">
        <f>IF(ISNUMBER('Tabulka č. 1'!J9-'KN 2018 TV tab.1'!J9),ROUND('Tabulka č. 1'!J9-'KN 2018 TV tab.1'!J9,2),"")</f>
        <v>0</v>
      </c>
      <c r="K9" s="83">
        <f>IF(ISNUMBER('Tabulka č. 1'!K9-'KN 2018 TV tab.1'!K9),ROUND('Tabulka č. 1'!K9-'KN 2018 TV tab.1'!K9,2),"")</f>
        <v>0</v>
      </c>
      <c r="L9" s="83">
        <f>IF(ISNUMBER('Tabulka č. 1'!L9-'KN 2018 TV tab.1'!L9),ROUND('Tabulka č. 1'!L9-'KN 2018 TV tab.1'!L9,2),"")</f>
        <v>-0.44</v>
      </c>
      <c r="M9" s="83">
        <f>IF(ISNUMBER('Tabulka č. 1'!M9-'KN 2018 TV tab.1'!M9),ROUND('Tabulka č. 1'!M9-'KN 2018 TV tab.1'!M9,2),"")</f>
        <v>0</v>
      </c>
      <c r="N9" s="83">
        <f>IF(ISNUMBER('Tabulka č. 1'!N9-'KN 2018 TV tab.1'!N9),ROUND('Tabulka č. 1'!N9-'KN 2018 TV tab.1'!N9,2),"")</f>
        <v>-1</v>
      </c>
      <c r="O9" s="85">
        <f>IF(ISNUMBER('Tabulka č. 1'!O9-'KN 2018 TV tab.1'!O9),ROUND('Tabulka č. 1'!O9-'KN 2018 TV tab.1'!O9,2),"")</f>
        <v>0</v>
      </c>
      <c r="P9" s="48">
        <f t="shared" si="0"/>
        <v>-0.35285714285714281</v>
      </c>
    </row>
    <row r="10" spans="1:31" s="39" customFormat="1" x14ac:dyDescent="0.25">
      <c r="A10" s="42" t="s">
        <v>26</v>
      </c>
      <c r="B10" s="86">
        <f>IF(ISNUMBER('Tabulka č. 1'!B10-'KN 2018 TV tab.1'!B10),ROUND('Tabulka č. 1'!B10-'KN 2018 TV tab.1'!B10,0),"")</f>
        <v>5470</v>
      </c>
      <c r="C10" s="86">
        <f>IF(ISNUMBER('Tabulka č. 1'!C10-'KN 2018 TV tab.1'!C10),ROUND('Tabulka č. 1'!C10-'KN 2018 TV tab.1'!C10,0),"")</f>
        <v>4807</v>
      </c>
      <c r="D10" s="86">
        <f>IF(ISNUMBER('Tabulka č. 1'!D10-'KN 2018 TV tab.1'!D10),ROUND('Tabulka č. 1'!D10-'KN 2018 TV tab.1'!D10,0),"")</f>
        <v>5098</v>
      </c>
      <c r="E10" s="86">
        <f>IF(ISNUMBER('Tabulka č. 1'!E10-'KN 2018 TV tab.1'!E10),ROUND('Tabulka č. 1'!E10-'KN 2018 TV tab.1'!E10,0),"")</f>
        <v>5109</v>
      </c>
      <c r="F10" s="86">
        <f>IF(ISNUMBER('Tabulka č. 1'!F10-'KN 2018 TV tab.1'!F10),ROUND('Tabulka č. 1'!F10-'KN 2018 TV tab.1'!F10,0),"")</f>
        <v>5800</v>
      </c>
      <c r="G10" s="86">
        <f>IF(ISNUMBER('Tabulka č. 1'!G10-'KN 2018 TV tab.1'!G10),ROUND('Tabulka č. 1'!G10-'KN 2018 TV tab.1'!G10,0),"")</f>
        <v>4717</v>
      </c>
      <c r="H10" s="86">
        <f>IF(ISNUMBER('Tabulka č. 1'!H10-'KN 2018 TV tab.1'!H10),ROUND('Tabulka č. 1'!H10-'KN 2018 TV tab.1'!H10,0),"")</f>
        <v>4790</v>
      </c>
      <c r="I10" s="86">
        <f>IF(ISNUMBER('Tabulka č. 1'!I10-'KN 2018 TV tab.1'!I10),ROUND('Tabulka č. 1'!I10-'KN 2018 TV tab.1'!I10,0),"")</f>
        <v>5001</v>
      </c>
      <c r="J10" s="86">
        <f>IF(ISNUMBER('Tabulka č. 1'!J10-'KN 2018 TV tab.1'!J10),ROUND('Tabulka č. 1'!J10-'KN 2018 TV tab.1'!J10,0),"")</f>
        <v>4937</v>
      </c>
      <c r="K10" s="86">
        <f>IF(ISNUMBER('Tabulka č. 1'!K10-'KN 2018 TV tab.1'!K10),ROUND('Tabulka č. 1'!K10-'KN 2018 TV tab.1'!K10,0),"")</f>
        <v>5245</v>
      </c>
      <c r="L10" s="87">
        <f>IF(ISNUMBER('Tabulka č. 1'!L10-'KN 2018 TV tab.1'!L10),ROUND('Tabulka č. 1'!L10-'KN 2018 TV tab.1'!L10,0),"")</f>
        <v>5396</v>
      </c>
      <c r="M10" s="86">
        <f>IF(ISNUMBER('Tabulka č. 1'!M10-'KN 2018 TV tab.1'!M10),ROUND('Tabulka č. 1'!M10-'KN 2018 TV tab.1'!M10,0),"")</f>
        <v>5306</v>
      </c>
      <c r="N10" s="86">
        <f>IF(ISNUMBER('Tabulka č. 1'!N10-'KN 2018 TV tab.1'!N10),ROUND('Tabulka č. 1'!N10-'KN 2018 TV tab.1'!N10,0),"")</f>
        <v>4486</v>
      </c>
      <c r="O10" s="88">
        <f>IF(ISNUMBER('Tabulka č. 1'!O10-'KN 2018 TV tab.1'!O10),ROUND('Tabulka č. 1'!O10-'KN 2018 TV tab.1'!O10,0),"")</f>
        <v>5440</v>
      </c>
      <c r="P10" s="49">
        <f t="shared" si="0"/>
        <v>5114.4285714285716</v>
      </c>
    </row>
    <row r="11" spans="1:31" x14ac:dyDescent="0.25">
      <c r="A11" s="43" t="s">
        <v>27</v>
      </c>
      <c r="B11" s="83">
        <f>IF(ISNUMBER('Tabulka č. 1'!B11-'KN 2018 TV tab.1'!B11),ROUND('Tabulka č. 1'!B11-'KN 2018 TV tab.1'!B11,2),"")</f>
        <v>0</v>
      </c>
      <c r="C11" s="83">
        <f>IF(ISNUMBER('Tabulka č. 1'!C11-'KN 2018 TV tab.1'!C11),ROUND('Tabulka č. 1'!C11-'KN 2018 TV tab.1'!C11,2),"")</f>
        <v>-4</v>
      </c>
      <c r="D11" s="83">
        <f>IF(ISNUMBER('Tabulka č. 1'!D11-'KN 2018 TV tab.1'!D11),ROUND('Tabulka č. 1'!D11-'KN 2018 TV tab.1'!D11,2),"")</f>
        <v>0</v>
      </c>
      <c r="E11" s="83">
        <f>IF(ISNUMBER('Tabulka č. 1'!E11-'KN 2018 TV tab.1'!E11),ROUND('Tabulka č. 1'!E11-'KN 2018 TV tab.1'!E11,2),"")</f>
        <v>0</v>
      </c>
      <c r="F11" s="83">
        <f>IF(ISNUMBER('Tabulka č. 1'!F11-'KN 2018 TV tab.1'!F11),ROUND('Tabulka č. 1'!F11-'KN 2018 TV tab.1'!F11,2),"")</f>
        <v>0.18</v>
      </c>
      <c r="G11" s="84">
        <f>IF(ISNUMBER('Tabulka č. 1'!G11-'KN 2018 TV tab.1'!G11),ROUND('Tabulka č. 1'!G11-'KN 2018 TV tab.1'!G11,2),"")</f>
        <v>0</v>
      </c>
      <c r="H11" s="83">
        <f>IF(ISNUMBER('Tabulka č. 1'!H11-'KN 2018 TV tab.1'!H11),ROUND('Tabulka č. 1'!H11-'KN 2018 TV tab.1'!H11,2),"")</f>
        <v>0</v>
      </c>
      <c r="I11" s="83">
        <f>IF(ISNUMBER('Tabulka č. 1'!I11-'KN 2018 TV tab.1'!I11),ROUND('Tabulka č. 1'!I11-'KN 2018 TV tab.1'!I11,2),"")</f>
        <v>0</v>
      </c>
      <c r="J11" s="83">
        <f>IF(ISNUMBER('Tabulka č. 1'!J11-'KN 2018 TV tab.1'!J11),ROUND('Tabulka č. 1'!J11-'KN 2018 TV tab.1'!J11,2),"")</f>
        <v>0</v>
      </c>
      <c r="K11" s="83">
        <f>IF(ISNUMBER('Tabulka č. 1'!K11-'KN 2018 TV tab.1'!K11),ROUND('Tabulka č. 1'!K11-'KN 2018 TV tab.1'!K11,2),"")</f>
        <v>0</v>
      </c>
      <c r="L11" s="83">
        <f>IF(ISNUMBER('Tabulka č. 1'!L11-'KN 2018 TV tab.1'!L11),ROUND('Tabulka č. 1'!L11-'KN 2018 TV tab.1'!L11,2),"")</f>
        <v>0</v>
      </c>
      <c r="M11" s="83">
        <f>IF(ISNUMBER('Tabulka č. 1'!M11-'KN 2018 TV tab.1'!M11),ROUND('Tabulka č. 1'!M11-'KN 2018 TV tab.1'!M11,2),"")</f>
        <v>0</v>
      </c>
      <c r="N11" s="83">
        <f>IF(ISNUMBER('Tabulka č. 1'!N11-'KN 2018 TV tab.1'!N11),ROUND('Tabulka č. 1'!N11-'KN 2018 TV tab.1'!N11,2),"")</f>
        <v>0</v>
      </c>
      <c r="O11" s="85">
        <f>IF(ISNUMBER('Tabulka č. 1'!O11-'KN 2018 TV tab.1'!O11),ROUND('Tabulka č. 1'!O11-'KN 2018 TV tab.1'!O11,2),"")</f>
        <v>0</v>
      </c>
      <c r="P11" s="48">
        <f t="shared" si="0"/>
        <v>-0.27285714285714285</v>
      </c>
    </row>
    <row r="12" spans="1:31" s="39" customFormat="1" ht="15.75" thickBot="1" x14ac:dyDescent="0.3">
      <c r="A12" s="44" t="s">
        <v>28</v>
      </c>
      <c r="B12" s="89">
        <f>IF(ISNUMBER('Tabulka č. 1'!B12-'KN 2018 TV tab.1'!B12),ROUND('Tabulka č. 1'!B12-'KN 2018 TV tab.1'!B12,0),"")</f>
        <v>2260</v>
      </c>
      <c r="C12" s="89">
        <f>IF(ISNUMBER('Tabulka č. 1'!C12-'KN 2018 TV tab.1'!C12),ROUND('Tabulka č. 1'!C12-'KN 2018 TV tab.1'!C12,0),"")</f>
        <v>1963</v>
      </c>
      <c r="D12" s="89">
        <f>IF(ISNUMBER('Tabulka č. 1'!D12-'KN 2018 TV tab.1'!D12),ROUND('Tabulka č. 1'!D12-'KN 2018 TV tab.1'!D12,0),"")</f>
        <v>1923</v>
      </c>
      <c r="E12" s="89">
        <f>IF(ISNUMBER('Tabulka č. 1'!E12-'KN 2018 TV tab.1'!E12),ROUND('Tabulka č. 1'!E12-'KN 2018 TV tab.1'!E12,0),"")</f>
        <v>1998</v>
      </c>
      <c r="F12" s="89">
        <f>IF(ISNUMBER('Tabulka č. 1'!F12-'KN 2018 TV tab.1'!F12),ROUND('Tabulka č. 1'!F12-'KN 2018 TV tab.1'!F12,0),"")</f>
        <v>2200</v>
      </c>
      <c r="G12" s="89">
        <f>IF(ISNUMBER('Tabulka č. 1'!G12-'KN 2018 TV tab.1'!G12),ROUND('Tabulka č. 1'!G12-'KN 2018 TV tab.1'!G12,0),"")</f>
        <v>1773</v>
      </c>
      <c r="H12" s="89">
        <f>IF(ISNUMBER('Tabulka č. 1'!H12-'KN 2018 TV tab.1'!H12),ROUND('Tabulka č. 1'!H12-'KN 2018 TV tab.1'!H12,0),"")</f>
        <v>2160</v>
      </c>
      <c r="I12" s="89">
        <f>IF(ISNUMBER('Tabulka č. 1'!I12-'KN 2018 TV tab.1'!I12),ROUND('Tabulka č. 1'!I12-'KN 2018 TV tab.1'!I12,0),"")</f>
        <v>2272</v>
      </c>
      <c r="J12" s="89">
        <f>IF(ISNUMBER('Tabulka č. 1'!J12-'KN 2018 TV tab.1'!J12),ROUND('Tabulka č. 1'!J12-'KN 2018 TV tab.1'!J12,0),"")</f>
        <v>2529</v>
      </c>
      <c r="K12" s="89">
        <f>IF(ISNUMBER('Tabulka č. 1'!K12-'KN 2018 TV tab.1'!K12),ROUND('Tabulka č. 1'!K12-'KN 2018 TV tab.1'!K12,0),"")</f>
        <v>2139</v>
      </c>
      <c r="L12" s="90">
        <f>IF(ISNUMBER('Tabulka č. 1'!L12-'KN 2018 TV tab.1'!L12),ROUND('Tabulka č. 1'!L12-'KN 2018 TV tab.1'!L12,0),"")</f>
        <v>2183</v>
      </c>
      <c r="M12" s="89">
        <f>IF(ISNUMBER('Tabulka č. 1'!M12-'KN 2018 TV tab.1'!M12),ROUND('Tabulka č. 1'!M12-'KN 2018 TV tab.1'!M12,0),"")</f>
        <v>2033</v>
      </c>
      <c r="N12" s="89">
        <f>IF(ISNUMBER('Tabulka č. 1'!N12-'KN 2018 TV tab.1'!N12),ROUND('Tabulka č. 1'!N12-'KN 2018 TV tab.1'!N12,0),"")</f>
        <v>2650</v>
      </c>
      <c r="O12" s="91">
        <f>IF(ISNUMBER('Tabulka č. 1'!O12-'KN 2018 TV tab.1'!O12),ROUND('Tabulka č. 1'!O12-'KN 2018 TV tab.1'!O12,0),"")</f>
        <v>2170</v>
      </c>
      <c r="P12" s="50">
        <f t="shared" si="0"/>
        <v>2160.9285714285716</v>
      </c>
    </row>
    <row r="13" spans="1:31" s="41" customFormat="1" ht="19.5" thickBot="1" x14ac:dyDescent="0.35">
      <c r="A13" s="98" t="str">
        <f>'KN 2019'!A7</f>
        <v>23-68-H/01 Mechanik opravář motorových vozidel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1'!B14-'KN 2018 TV tab.1'!B14),ROUND('Tabulka č. 1'!B14-'KN 2018 TV tab.1'!B14,0),"")</f>
        <v>3316</v>
      </c>
      <c r="C14" s="79">
        <f>IF(ISNUMBER('Tabulka č. 1'!C14-'KN 2018 TV tab.1'!C14),ROUND('Tabulka č. 1'!C14-'KN 2018 TV tab.1'!C14,0),"")</f>
        <v>4622</v>
      </c>
      <c r="D14" s="79">
        <f>IF(ISNUMBER('Tabulka č. 1'!D14-'KN 2018 TV tab.1'!D14),ROUND('Tabulka č. 1'!D14-'KN 2018 TV tab.1'!D14,0),"")</f>
        <v>2929</v>
      </c>
      <c r="E14" s="79">
        <f>IF(ISNUMBER('Tabulka č. 1'!E14-'KN 2018 TV tab.1'!E14),ROUND('Tabulka č. 1'!E14-'KN 2018 TV tab.1'!E14,0),"")</f>
        <v>3124</v>
      </c>
      <c r="F14" s="79">
        <f>IF(ISNUMBER('Tabulka č. 1'!F14-'KN 2018 TV tab.1'!F14),ROUND('Tabulka č. 1'!F14-'KN 2018 TV tab.1'!F14,0),"")</f>
        <v>3469</v>
      </c>
      <c r="G14" s="79">
        <f>IF(ISNUMBER('Tabulka č. 1'!G14-'KN 2018 TV tab.1'!G14),ROUND('Tabulka č. 1'!G14-'KN 2018 TV tab.1'!G14,0),"")</f>
        <v>2976</v>
      </c>
      <c r="H14" s="79">
        <f>IF(ISNUMBER('Tabulka č. 1'!H14-'KN 2018 TV tab.1'!H14),ROUND('Tabulka č. 1'!H14-'KN 2018 TV tab.1'!H14,0),"")</f>
        <v>3052</v>
      </c>
      <c r="I14" s="79">
        <f>IF(ISNUMBER('Tabulka č. 1'!I14-'KN 2018 TV tab.1'!I14),ROUND('Tabulka č. 1'!I14-'KN 2018 TV tab.1'!I14,0),"")</f>
        <v>3110</v>
      </c>
      <c r="J14" s="79">
        <f>IF(ISNUMBER('Tabulka č. 1'!J14-'KN 2018 TV tab.1'!J14),ROUND('Tabulka č. 1'!J14-'KN 2018 TV tab.1'!J14,0),"")</f>
        <v>3284</v>
      </c>
      <c r="K14" s="79">
        <f>IF(ISNUMBER('Tabulka č. 1'!K14-'KN 2018 TV tab.1'!K14),ROUND('Tabulka č. 1'!K14-'KN 2018 TV tab.1'!K14,0),"")</f>
        <v>3266</v>
      </c>
      <c r="L14" s="79">
        <f>IF(ISNUMBER('Tabulka č. 1'!L14-'KN 2018 TV tab.1'!L14),ROUND('Tabulka č. 1'!L14-'KN 2018 TV tab.1'!L14,0),"")</f>
        <v>3304</v>
      </c>
      <c r="M14" s="79">
        <f>IF(ISNUMBER('Tabulka č. 1'!M14-'KN 2018 TV tab.1'!M14),ROUND('Tabulka č. 1'!M14-'KN 2018 TV tab.1'!M14,0),"")</f>
        <v>3154</v>
      </c>
      <c r="N14" s="79">
        <f>IF(ISNUMBER('Tabulka č. 1'!N14-'KN 2018 TV tab.1'!N14),ROUND('Tabulka č. 1'!N14-'KN 2018 TV tab.1'!N14,0),"")</f>
        <v>4646</v>
      </c>
      <c r="O14" s="80">
        <f>IF(ISNUMBER('Tabulka č. 1'!O14-'KN 2018 TV tab.1'!O14),ROUND('Tabulka č. 1'!O14-'KN 2018 TV tab.1'!O14,0),"")</f>
        <v>2798</v>
      </c>
      <c r="P14" s="46">
        <f>IF(ISNUMBER(AVERAGE(B14:O14)),AVERAGE(B14:O14),"")</f>
        <v>3360.7142857142858</v>
      </c>
    </row>
    <row r="15" spans="1:31" s="39" customFormat="1" x14ac:dyDescent="0.25">
      <c r="A15" s="42" t="s">
        <v>52</v>
      </c>
      <c r="B15" s="81">
        <f>IF(ISNUMBER('Tabulka č. 1'!B15-'KN 2018 TV tab.1'!B15),ROUND('Tabulka č. 1'!B15-'KN 2018 TV tab.1'!B15,0),"")</f>
        <v>0</v>
      </c>
      <c r="C15" s="81">
        <f>IF(ISNUMBER('Tabulka č. 1'!C15-'KN 2018 TV tab.1'!C15),ROUND('Tabulka č. 1'!C15-'KN 2018 TV tab.1'!C15,0),"")</f>
        <v>110</v>
      </c>
      <c r="D15" s="81">
        <f>IF(ISNUMBER('Tabulka č. 1'!D15-'KN 2018 TV tab.1'!D15),ROUND('Tabulka č. 1'!D15-'KN 2018 TV tab.1'!D15,0),"")</f>
        <v>50</v>
      </c>
      <c r="E15" s="81">
        <f>IF(ISNUMBER('Tabulka č. 1'!E15-'KN 2018 TV tab.1'!E15),ROUND('Tabulka č. 1'!E15-'KN 2018 TV tab.1'!E15,0),"")</f>
        <v>31</v>
      </c>
      <c r="F15" s="81">
        <f>IF(ISNUMBER('Tabulka č. 1'!F15-'KN 2018 TV tab.1'!F15),ROUND('Tabulka č. 1'!F15-'KN 2018 TV tab.1'!F15,0),"")</f>
        <v>0</v>
      </c>
      <c r="G15" s="81">
        <f>IF(ISNUMBER('Tabulka č. 1'!G15-'KN 2018 TV tab.1'!G15),ROUND('Tabulka č. 1'!G15-'KN 2018 TV tab.1'!G15,0),"")</f>
        <v>13</v>
      </c>
      <c r="H15" s="81">
        <f>IF(ISNUMBER('Tabulka č. 1'!H15-'KN 2018 TV tab.1'!H15),ROUND('Tabulka č. 1'!H15-'KN 2018 TV tab.1'!H15,0),"")</f>
        <v>30</v>
      </c>
      <c r="I15" s="81">
        <f>IF(ISNUMBER('Tabulka č. 1'!I15-'KN 2018 TV tab.1'!I15),ROUND('Tabulka č. 1'!I15-'KN 2018 TV tab.1'!I15,0),"")</f>
        <v>1</v>
      </c>
      <c r="J15" s="81">
        <f>IF(ISNUMBER('Tabulka č. 1'!J15-'KN 2018 TV tab.1'!J15),ROUND('Tabulka č. 1'!J15-'KN 2018 TV tab.1'!J15,0),"")</f>
        <v>10</v>
      </c>
      <c r="K15" s="81">
        <f>IF(ISNUMBER('Tabulka č. 1'!K15-'KN 2018 TV tab.1'!K15),ROUND('Tabulka č. 1'!K15-'KN 2018 TV tab.1'!K15,0),"")</f>
        <v>20</v>
      </c>
      <c r="L15" s="81">
        <f>IF(ISNUMBER('Tabulka č. 1'!L15-'KN 2018 TV tab.1'!L15),ROUND('Tabulka č. 1'!L15-'KN 2018 TV tab.1'!L15,0),"")</f>
        <v>8</v>
      </c>
      <c r="M15" s="81">
        <f>IF(ISNUMBER('Tabulka č. 1'!M15-'KN 2018 TV tab.1'!M15),ROUND('Tabulka č. 1'!M15-'KN 2018 TV tab.1'!M15,0),"")</f>
        <v>30</v>
      </c>
      <c r="N15" s="81">
        <f>IF(ISNUMBER('Tabulka č. 1'!N15-'KN 2018 TV tab.1'!N15),ROUND('Tabulka č. 1'!N15-'KN 2018 TV tab.1'!N15,0),"")</f>
        <v>123</v>
      </c>
      <c r="O15" s="82">
        <f>IF(ISNUMBER('Tabulka č. 1'!O15-'KN 2018 TV tab.1'!O15),ROUND('Tabulka č. 1'!O15-'KN 2018 TV tab.1'!O15,0),"")</f>
        <v>25</v>
      </c>
      <c r="P15" s="47">
        <f t="shared" ref="P15:P19" si="1">IF(ISNUMBER(AVERAGE(B15:O15)),AVERAGE(B15:O15),"")</f>
        <v>32.214285714285715</v>
      </c>
    </row>
    <row r="16" spans="1:31" x14ac:dyDescent="0.25">
      <c r="A16" s="43" t="s">
        <v>25</v>
      </c>
      <c r="B16" s="83">
        <f>IF(ISNUMBER('Tabulka č. 1'!B16-'KN 2018 TV tab.1'!B16),ROUND('Tabulka č. 1'!B16-'KN 2018 TV tab.1'!B16,2),"")</f>
        <v>0</v>
      </c>
      <c r="C16" s="83">
        <f>IF(ISNUMBER('Tabulka č. 1'!C16-'KN 2018 TV tab.1'!C16),ROUND('Tabulka č. 1'!C16-'KN 2018 TV tab.1'!C16,2),"")</f>
        <v>-0.82</v>
      </c>
      <c r="D16" s="83">
        <f>IF(ISNUMBER('Tabulka č. 1'!D16-'KN 2018 TV tab.1'!D16),ROUND('Tabulka č. 1'!D16-'KN 2018 TV tab.1'!D16,2),"")</f>
        <v>0</v>
      </c>
      <c r="E16" s="83">
        <f>IF(ISNUMBER('Tabulka č. 1'!E16-'KN 2018 TV tab.1'!E16),ROUND('Tabulka č. 1'!E16-'KN 2018 TV tab.1'!E16,2),"")</f>
        <v>0</v>
      </c>
      <c r="F16" s="83">
        <f>IF(ISNUMBER('Tabulka č. 1'!F16-'KN 2018 TV tab.1'!F16),ROUND('Tabulka č. 1'!F16-'KN 2018 TV tab.1'!F16,2),"")</f>
        <v>0.68</v>
      </c>
      <c r="G16" s="84">
        <f>IF(ISNUMBER('Tabulka č. 1'!G16-'KN 2018 TV tab.1'!G16),ROUND('Tabulka č. 1'!G16-'KN 2018 TV tab.1'!G16,2),"")</f>
        <v>-0.35</v>
      </c>
      <c r="H16" s="83">
        <f>IF(ISNUMBER('Tabulka č. 1'!H16-'KN 2018 TV tab.1'!H16),ROUND('Tabulka č. 1'!H16-'KN 2018 TV tab.1'!H16,2),"")</f>
        <v>-0.24</v>
      </c>
      <c r="I16" s="83">
        <f>IF(ISNUMBER('Tabulka č. 1'!I16-'KN 2018 TV tab.1'!I16),ROUND('Tabulka č. 1'!I16-'KN 2018 TV tab.1'!I16,2),"")</f>
        <v>0</v>
      </c>
      <c r="J16" s="83">
        <f>IF(ISNUMBER('Tabulka č. 1'!J16-'KN 2018 TV tab.1'!J16),ROUND('Tabulka č. 1'!J16-'KN 2018 TV tab.1'!J16,2),"")</f>
        <v>0</v>
      </c>
      <c r="K16" s="83">
        <f>IF(ISNUMBER('Tabulka č. 1'!K16-'KN 2018 TV tab.1'!K16),ROUND('Tabulka č. 1'!K16-'KN 2018 TV tab.1'!K16,2),"")</f>
        <v>0</v>
      </c>
      <c r="L16" s="83">
        <f>IF(ISNUMBER('Tabulka č. 1'!L16-'KN 2018 TV tab.1'!L16),ROUND('Tabulka č. 1'!L16-'KN 2018 TV tab.1'!L16,2),"")</f>
        <v>0.02</v>
      </c>
      <c r="M16" s="83">
        <f>IF(ISNUMBER('Tabulka č. 1'!M16-'KN 2018 TV tab.1'!M16),ROUND('Tabulka č. 1'!M16-'KN 2018 TV tab.1'!M16,2),"")</f>
        <v>0</v>
      </c>
      <c r="N16" s="83">
        <f>IF(ISNUMBER('Tabulka č. 1'!N16-'KN 2018 TV tab.1'!N16),ROUND('Tabulka č. 1'!N16-'KN 2018 TV tab.1'!N16,2),"")</f>
        <v>-2.5</v>
      </c>
      <c r="O16" s="85">
        <f>IF(ISNUMBER('Tabulka č. 1'!O16-'KN 2018 TV tab.1'!O16),ROUND('Tabulka č. 1'!O16-'KN 2018 TV tab.1'!O16,2),"")</f>
        <v>0</v>
      </c>
      <c r="P16" s="48">
        <f t="shared" si="1"/>
        <v>-0.22928571428571429</v>
      </c>
    </row>
    <row r="17" spans="1:16" s="39" customFormat="1" x14ac:dyDescent="0.25">
      <c r="A17" s="42" t="s">
        <v>26</v>
      </c>
      <c r="B17" s="86">
        <f>IF(ISNUMBER('Tabulka č. 1'!B17-'KN 2018 TV tab.1'!B17),ROUND('Tabulka č. 1'!B17-'KN 2018 TV tab.1'!B17,0),"")</f>
        <v>5470</v>
      </c>
      <c r="C17" s="86">
        <f>IF(ISNUMBER('Tabulka č. 1'!C17-'KN 2018 TV tab.1'!C17),ROUND('Tabulka č. 1'!C17-'KN 2018 TV tab.1'!C17,0),"")</f>
        <v>4807</v>
      </c>
      <c r="D17" s="86">
        <f>IF(ISNUMBER('Tabulka č. 1'!D17-'KN 2018 TV tab.1'!D17),ROUND('Tabulka č. 1'!D17-'KN 2018 TV tab.1'!D17,0),"")</f>
        <v>5098</v>
      </c>
      <c r="E17" s="86">
        <f>IF(ISNUMBER('Tabulka č. 1'!E17-'KN 2018 TV tab.1'!E17),ROUND('Tabulka č. 1'!E17-'KN 2018 TV tab.1'!E17,0),"")</f>
        <v>5109</v>
      </c>
      <c r="F17" s="86">
        <f>IF(ISNUMBER('Tabulka č. 1'!F17-'KN 2018 TV tab.1'!F17),ROUND('Tabulka č. 1'!F17-'KN 2018 TV tab.1'!F17,0),"")</f>
        <v>5800</v>
      </c>
      <c r="G17" s="86">
        <f>IF(ISNUMBER('Tabulka č. 1'!G17-'KN 2018 TV tab.1'!G17),ROUND('Tabulka č. 1'!G17-'KN 2018 TV tab.1'!G17,0),"")</f>
        <v>4717</v>
      </c>
      <c r="H17" s="86">
        <f>IF(ISNUMBER('Tabulka č. 1'!H17-'KN 2018 TV tab.1'!H17),ROUND('Tabulka č. 1'!H17-'KN 2018 TV tab.1'!H17,0),"")</f>
        <v>4790</v>
      </c>
      <c r="I17" s="86">
        <f>IF(ISNUMBER('Tabulka č. 1'!I17-'KN 2018 TV tab.1'!I17),ROUND('Tabulka č. 1'!I17-'KN 2018 TV tab.1'!I17,0),"")</f>
        <v>5001</v>
      </c>
      <c r="J17" s="86">
        <f>IF(ISNUMBER('Tabulka č. 1'!J17-'KN 2018 TV tab.1'!J17),ROUND('Tabulka č. 1'!J17-'KN 2018 TV tab.1'!J17,0),"")</f>
        <v>4937</v>
      </c>
      <c r="K17" s="86">
        <f>IF(ISNUMBER('Tabulka č. 1'!K17-'KN 2018 TV tab.1'!K17),ROUND('Tabulka č. 1'!K17-'KN 2018 TV tab.1'!K17,0),"")</f>
        <v>5245</v>
      </c>
      <c r="L17" s="87">
        <f>IF(ISNUMBER('Tabulka č. 1'!L17-'KN 2018 TV tab.1'!L17),ROUND('Tabulka č. 1'!L17-'KN 2018 TV tab.1'!L17,0),"")</f>
        <v>5396</v>
      </c>
      <c r="M17" s="86">
        <f>IF(ISNUMBER('Tabulka č. 1'!M17-'KN 2018 TV tab.1'!M17),ROUND('Tabulka č. 1'!M17-'KN 2018 TV tab.1'!M17,0),"")</f>
        <v>5306</v>
      </c>
      <c r="N17" s="86">
        <f>IF(ISNUMBER('Tabulka č. 1'!N17-'KN 2018 TV tab.1'!N17),ROUND('Tabulka č. 1'!N17-'KN 2018 TV tab.1'!N17,0),"")</f>
        <v>4486</v>
      </c>
      <c r="O17" s="88">
        <f>IF(ISNUMBER('Tabulka č. 1'!O17-'KN 2018 TV tab.1'!O17),ROUND('Tabulka č. 1'!O17-'KN 2018 TV tab.1'!O17,0),"")</f>
        <v>5440</v>
      </c>
      <c r="P17" s="49">
        <f t="shared" si="1"/>
        <v>5114.4285714285716</v>
      </c>
    </row>
    <row r="18" spans="1:16" x14ac:dyDescent="0.25">
      <c r="A18" s="43" t="s">
        <v>27</v>
      </c>
      <c r="B18" s="83">
        <f>IF(ISNUMBER('Tabulka č. 1'!B18-'KN 2018 TV tab.1'!B18),ROUND('Tabulka č. 1'!B18-'KN 2018 TV tab.1'!B18,2),"")</f>
        <v>0</v>
      </c>
      <c r="C18" s="83">
        <f>IF(ISNUMBER('Tabulka č. 1'!C18-'KN 2018 TV tab.1'!C18),ROUND('Tabulka č. 1'!C18-'KN 2018 TV tab.1'!C18,2),"")</f>
        <v>-4</v>
      </c>
      <c r="D18" s="83">
        <f>IF(ISNUMBER('Tabulka č. 1'!D18-'KN 2018 TV tab.1'!D18),ROUND('Tabulka č. 1'!D18-'KN 2018 TV tab.1'!D18,2),"")</f>
        <v>0</v>
      </c>
      <c r="E18" s="83">
        <f>IF(ISNUMBER('Tabulka č. 1'!E18-'KN 2018 TV tab.1'!E18),ROUND('Tabulka č. 1'!E18-'KN 2018 TV tab.1'!E18,2),"")</f>
        <v>0</v>
      </c>
      <c r="F18" s="83">
        <f>IF(ISNUMBER('Tabulka č. 1'!F18-'KN 2018 TV tab.1'!F18),ROUND('Tabulka č. 1'!F18-'KN 2018 TV tab.1'!F18,2),"")</f>
        <v>-10.33</v>
      </c>
      <c r="G18" s="84">
        <f>IF(ISNUMBER('Tabulka č. 1'!G18-'KN 2018 TV tab.1'!G18),ROUND('Tabulka č. 1'!G18-'KN 2018 TV tab.1'!G18,2),"")</f>
        <v>0</v>
      </c>
      <c r="H18" s="83">
        <f>IF(ISNUMBER('Tabulka č. 1'!H18-'KN 2018 TV tab.1'!H18),ROUND('Tabulka č. 1'!H18-'KN 2018 TV tab.1'!H18,2),"")</f>
        <v>0</v>
      </c>
      <c r="I18" s="83">
        <f>IF(ISNUMBER('Tabulka č. 1'!I18-'KN 2018 TV tab.1'!I18),ROUND('Tabulka č. 1'!I18-'KN 2018 TV tab.1'!I18,2),"")</f>
        <v>0</v>
      </c>
      <c r="J18" s="83">
        <f>IF(ISNUMBER('Tabulka č. 1'!J18-'KN 2018 TV tab.1'!J18),ROUND('Tabulka č. 1'!J18-'KN 2018 TV tab.1'!J18,2),"")</f>
        <v>0</v>
      </c>
      <c r="K18" s="83">
        <f>IF(ISNUMBER('Tabulka č. 1'!K18-'KN 2018 TV tab.1'!K18),ROUND('Tabulka č. 1'!K18-'KN 2018 TV tab.1'!K18,2),"")</f>
        <v>0</v>
      </c>
      <c r="L18" s="83">
        <f>IF(ISNUMBER('Tabulka č. 1'!L18-'KN 2018 TV tab.1'!L18),ROUND('Tabulka č. 1'!L18-'KN 2018 TV tab.1'!L18,2),"")</f>
        <v>0</v>
      </c>
      <c r="M18" s="83">
        <f>IF(ISNUMBER('Tabulka č. 1'!M18-'KN 2018 TV tab.1'!M18),ROUND('Tabulka č. 1'!M18-'KN 2018 TV tab.1'!M18,2),"")</f>
        <v>0</v>
      </c>
      <c r="N18" s="83">
        <f>IF(ISNUMBER('Tabulka č. 1'!N18-'KN 2018 TV tab.1'!N18),ROUND('Tabulka č. 1'!N18-'KN 2018 TV tab.1'!N18,2),"")</f>
        <v>0</v>
      </c>
      <c r="O18" s="85">
        <f>IF(ISNUMBER('Tabulka č. 1'!O18-'KN 2018 TV tab.1'!O18),ROUND('Tabulka č. 1'!O18-'KN 2018 TV tab.1'!O18,2),"")</f>
        <v>0</v>
      </c>
      <c r="P18" s="48">
        <f t="shared" si="1"/>
        <v>-1.0235714285714286</v>
      </c>
    </row>
    <row r="19" spans="1:16" s="39" customFormat="1" ht="15.75" thickBot="1" x14ac:dyDescent="0.3">
      <c r="A19" s="44" t="s">
        <v>28</v>
      </c>
      <c r="B19" s="89">
        <f>IF(ISNUMBER('Tabulka č. 1'!B19-'KN 2018 TV tab.1'!B19),ROUND('Tabulka č. 1'!B19-'KN 2018 TV tab.1'!B19,0),"")</f>
        <v>2260</v>
      </c>
      <c r="C19" s="89">
        <f>IF(ISNUMBER('Tabulka č. 1'!C19-'KN 2018 TV tab.1'!C19),ROUND('Tabulka č. 1'!C19-'KN 2018 TV tab.1'!C19,0),"")</f>
        <v>1963</v>
      </c>
      <c r="D19" s="89">
        <f>IF(ISNUMBER('Tabulka č. 1'!D19-'KN 2018 TV tab.1'!D19),ROUND('Tabulka č. 1'!D19-'KN 2018 TV tab.1'!D19,0),"")</f>
        <v>1923</v>
      </c>
      <c r="E19" s="89">
        <f>IF(ISNUMBER('Tabulka č. 1'!E19-'KN 2018 TV tab.1'!E19),ROUND('Tabulka č. 1'!E19-'KN 2018 TV tab.1'!E19,0),"")</f>
        <v>1998</v>
      </c>
      <c r="F19" s="89">
        <f>IF(ISNUMBER('Tabulka č. 1'!F19-'KN 2018 TV tab.1'!F19),ROUND('Tabulka č. 1'!F19-'KN 2018 TV tab.1'!F19,0),"")</f>
        <v>2200</v>
      </c>
      <c r="G19" s="89">
        <f>IF(ISNUMBER('Tabulka č. 1'!G19-'KN 2018 TV tab.1'!G19),ROUND('Tabulka č. 1'!G19-'KN 2018 TV tab.1'!G19,0),"")</f>
        <v>1773</v>
      </c>
      <c r="H19" s="89">
        <f>IF(ISNUMBER('Tabulka č. 1'!H19-'KN 2018 TV tab.1'!H19),ROUND('Tabulka č. 1'!H19-'KN 2018 TV tab.1'!H19,0),"")</f>
        <v>2160</v>
      </c>
      <c r="I19" s="89">
        <f>IF(ISNUMBER('Tabulka č. 1'!I19-'KN 2018 TV tab.1'!I19),ROUND('Tabulka č. 1'!I19-'KN 2018 TV tab.1'!I19,0),"")</f>
        <v>2272</v>
      </c>
      <c r="J19" s="89">
        <f>IF(ISNUMBER('Tabulka č. 1'!J19-'KN 2018 TV tab.1'!J19),ROUND('Tabulka č. 1'!J19-'KN 2018 TV tab.1'!J19,0),"")</f>
        <v>2529</v>
      </c>
      <c r="K19" s="89">
        <f>IF(ISNUMBER('Tabulka č. 1'!K19-'KN 2018 TV tab.1'!K19),ROUND('Tabulka č. 1'!K19-'KN 2018 TV tab.1'!K19,0),"")</f>
        <v>2139</v>
      </c>
      <c r="L19" s="90">
        <f>IF(ISNUMBER('Tabulka č. 1'!L19-'KN 2018 TV tab.1'!L19),ROUND('Tabulka č. 1'!L19-'KN 2018 TV tab.1'!L19,0),"")</f>
        <v>2183</v>
      </c>
      <c r="M19" s="89">
        <f>IF(ISNUMBER('Tabulka č. 1'!M19-'KN 2018 TV tab.1'!M19),ROUND('Tabulka č. 1'!M19-'KN 2018 TV tab.1'!M19,0),"")</f>
        <v>2033</v>
      </c>
      <c r="N19" s="89">
        <f>IF(ISNUMBER('Tabulka č. 1'!N19-'KN 2018 TV tab.1'!N19),ROUND('Tabulka č. 1'!N19-'KN 2018 TV tab.1'!N19,0),"")</f>
        <v>2650</v>
      </c>
      <c r="O19" s="91">
        <f>IF(ISNUMBER('Tabulka č. 1'!O19-'KN 2018 TV tab.1'!O19),ROUND('Tabulka č. 1'!O19-'KN 2018 TV tab.1'!O19,0),"")</f>
        <v>2170</v>
      </c>
      <c r="P19" s="50">
        <f t="shared" si="1"/>
        <v>2160.9285714285716</v>
      </c>
    </row>
    <row r="20" spans="1:16" s="41" customFormat="1" ht="19.5" thickBot="1" x14ac:dyDescent="0.35">
      <c r="A20" s="98" t="str">
        <f>'KN 2019'!A8</f>
        <v>69-51-H/01 Kadeřník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1'!B21-'KN 2018 TV tab.1'!B21),ROUND('Tabulka č. 1'!B21-'KN 2018 TV tab.1'!B21,0),"")</f>
        <v>3207</v>
      </c>
      <c r="C21" s="79">
        <f>IF(ISNUMBER('Tabulka č. 1'!C21-'KN 2018 TV tab.1'!C21),ROUND('Tabulka č. 1'!C21-'KN 2018 TV tab.1'!C21,0),"")</f>
        <v>4089</v>
      </c>
      <c r="D21" s="79">
        <f>IF(ISNUMBER('Tabulka č. 1'!D21-'KN 2018 TV tab.1'!D21),ROUND('Tabulka č. 1'!D21-'KN 2018 TV tab.1'!D21,0),"")</f>
        <v>2929</v>
      </c>
      <c r="E21" s="79">
        <f>IF(ISNUMBER('Tabulka č. 1'!E21-'KN 2018 TV tab.1'!E21),ROUND('Tabulka č. 1'!E21-'KN 2018 TV tab.1'!E21,0),"")</f>
        <v>2715</v>
      </c>
      <c r="F21" s="79">
        <f>IF(ISNUMBER('Tabulka č. 1'!F21-'KN 2018 TV tab.1'!F21),ROUND('Tabulka č. 1'!F21-'KN 2018 TV tab.1'!F21,0),"")</f>
        <v>4303</v>
      </c>
      <c r="G21" s="79">
        <f>IF(ISNUMBER('Tabulka č. 1'!G21-'KN 2018 TV tab.1'!G21),ROUND('Tabulka č. 1'!G21-'KN 2018 TV tab.1'!G21,0),"")</f>
        <v>2741</v>
      </c>
      <c r="H21" s="79">
        <f>IF(ISNUMBER('Tabulka č. 1'!H21-'KN 2018 TV tab.1'!H21),ROUND('Tabulka č. 1'!H21-'KN 2018 TV tab.1'!H21,0),"")</f>
        <v>2337</v>
      </c>
      <c r="I21" s="79">
        <f>IF(ISNUMBER('Tabulka č. 1'!I21-'KN 2018 TV tab.1'!I21),ROUND('Tabulka č. 1'!I21-'KN 2018 TV tab.1'!I21,0),"")</f>
        <v>3110</v>
      </c>
      <c r="J21" s="79">
        <f>IF(ISNUMBER('Tabulka č. 1'!J21-'KN 2018 TV tab.1'!J21),ROUND('Tabulka č. 1'!J21-'KN 2018 TV tab.1'!J21,0),"")</f>
        <v>3284</v>
      </c>
      <c r="K21" s="79">
        <f>IF(ISNUMBER('Tabulka č. 1'!K21-'KN 2018 TV tab.1'!K21),ROUND('Tabulka č. 1'!K21-'KN 2018 TV tab.1'!K21,0),"")</f>
        <v>3066</v>
      </c>
      <c r="L21" s="79">
        <f>IF(ISNUMBER('Tabulka č. 1'!L21-'KN 2018 TV tab.1'!L21),ROUND('Tabulka č. 1'!L21-'KN 2018 TV tab.1'!L21,0),"")</f>
        <v>3099</v>
      </c>
      <c r="M21" s="79">
        <f>IF(ISNUMBER('Tabulka č. 1'!M21-'KN 2018 TV tab.1'!M21),ROUND('Tabulka č. 1'!M21-'KN 2018 TV tab.1'!M21,0),"")</f>
        <v>3069</v>
      </c>
      <c r="N21" s="79">
        <f>IF(ISNUMBER('Tabulka č. 1'!N21-'KN 2018 TV tab.1'!N21),ROUND('Tabulka č. 1'!N21-'KN 2018 TV tab.1'!N21,0),"")</f>
        <v>3222</v>
      </c>
      <c r="O21" s="80">
        <f>IF(ISNUMBER('Tabulka č. 1'!O21-'KN 2018 TV tab.1'!O21),ROUND('Tabulka č. 1'!O21-'KN 2018 TV tab.1'!O21,0),"")</f>
        <v>2743</v>
      </c>
      <c r="P21" s="46">
        <f>IF(ISNUMBER(AVERAGE(B21:O21)),AVERAGE(B21:O21),"")</f>
        <v>3136.7142857142858</v>
      </c>
    </row>
    <row r="22" spans="1:16" s="39" customFormat="1" x14ac:dyDescent="0.25">
      <c r="A22" s="42" t="s">
        <v>52</v>
      </c>
      <c r="B22" s="81">
        <f>IF(ISNUMBER('Tabulka č. 1'!B22-'KN 2018 TV tab.1'!B22),ROUND('Tabulka č. 1'!B22-'KN 2018 TV tab.1'!B22,0),"")</f>
        <v>30</v>
      </c>
      <c r="C22" s="81">
        <f>IF(ISNUMBER('Tabulka č. 1'!C22-'KN 2018 TV tab.1'!C22),ROUND('Tabulka č. 1'!C22-'KN 2018 TV tab.1'!C22,0),"")</f>
        <v>27</v>
      </c>
      <c r="D22" s="81">
        <f>IF(ISNUMBER('Tabulka č. 1'!D22-'KN 2018 TV tab.1'!D22),ROUND('Tabulka č. 1'!D22-'KN 2018 TV tab.1'!D22,0),"")</f>
        <v>50</v>
      </c>
      <c r="E22" s="81">
        <f>IF(ISNUMBER('Tabulka č. 1'!E22-'KN 2018 TV tab.1'!E22),ROUND('Tabulka č. 1'!E22-'KN 2018 TV tab.1'!E22,0),"")</f>
        <v>31</v>
      </c>
      <c r="F22" s="81">
        <f>IF(ISNUMBER('Tabulka č. 1'!F22-'KN 2018 TV tab.1'!F22),ROUND('Tabulka č. 1'!F22-'KN 2018 TV tab.1'!F22,0),"")</f>
        <v>0</v>
      </c>
      <c r="G22" s="81">
        <f>IF(ISNUMBER('Tabulka č. 1'!G22-'KN 2018 TV tab.1'!G22),ROUND('Tabulka č. 1'!G22-'KN 2018 TV tab.1'!G22,0),"")</f>
        <v>12</v>
      </c>
      <c r="H22" s="81">
        <f>IF(ISNUMBER('Tabulka č. 1'!H22-'KN 2018 TV tab.1'!H22),ROUND('Tabulka č. 1'!H22-'KN 2018 TV tab.1'!H22,0),"")</f>
        <v>30</v>
      </c>
      <c r="I22" s="81">
        <f>IF(ISNUMBER('Tabulka č. 1'!I22-'KN 2018 TV tab.1'!I22),ROUND('Tabulka č. 1'!I22-'KN 2018 TV tab.1'!I22,0),"")</f>
        <v>1</v>
      </c>
      <c r="J22" s="81">
        <f>IF(ISNUMBER('Tabulka č. 1'!J22-'KN 2018 TV tab.1'!J22),ROUND('Tabulka č. 1'!J22-'KN 2018 TV tab.1'!J22,0),"")</f>
        <v>10</v>
      </c>
      <c r="K22" s="81">
        <f>IF(ISNUMBER('Tabulka č. 1'!K22-'KN 2018 TV tab.1'!K22),ROUND('Tabulka č. 1'!K22-'KN 2018 TV tab.1'!K22,0),"")</f>
        <v>19</v>
      </c>
      <c r="L22" s="81">
        <f>IF(ISNUMBER('Tabulka č. 1'!L22-'KN 2018 TV tab.1'!L22),ROUND('Tabulka č. 1'!L22-'KN 2018 TV tab.1'!L22,0),"")</f>
        <v>8</v>
      </c>
      <c r="M22" s="81">
        <f>IF(ISNUMBER('Tabulka č. 1'!M22-'KN 2018 TV tab.1'!M22),ROUND('Tabulka č. 1'!M22-'KN 2018 TV tab.1'!M22,0),"")</f>
        <v>30</v>
      </c>
      <c r="N22" s="81">
        <f>IF(ISNUMBER('Tabulka č. 1'!N22-'KN 2018 TV tab.1'!N22),ROUND('Tabulka č. 1'!N22-'KN 2018 TV tab.1'!N22,0),"")</f>
        <v>28</v>
      </c>
      <c r="O22" s="82">
        <f>IF(ISNUMBER('Tabulka č. 1'!O22-'KN 2018 TV tab.1'!O22),ROUND('Tabulka č. 1'!O22-'KN 2018 TV tab.1'!O22,0),"")</f>
        <v>25</v>
      </c>
      <c r="P22" s="47">
        <f t="shared" ref="P22:P26" si="2">IF(ISNUMBER(AVERAGE(B22:O22)),AVERAGE(B22:O22),"")</f>
        <v>21.5</v>
      </c>
    </row>
    <row r="23" spans="1:16" x14ac:dyDescent="0.25">
      <c r="A23" s="43" t="s">
        <v>25</v>
      </c>
      <c r="B23" s="83">
        <f>IF(ISNUMBER('Tabulka č. 1'!B23-'KN 2018 TV tab.1'!B23),ROUND('Tabulka č. 1'!B23-'KN 2018 TV tab.1'!B23,2),"")</f>
        <v>0</v>
      </c>
      <c r="C23" s="83">
        <f>IF(ISNUMBER('Tabulka č. 1'!C23-'KN 2018 TV tab.1'!C23),ROUND('Tabulka č. 1'!C23-'KN 2018 TV tab.1'!C23,2),"")</f>
        <v>-1.21</v>
      </c>
      <c r="D23" s="83">
        <f>IF(ISNUMBER('Tabulka č. 1'!D23-'KN 2018 TV tab.1'!D23),ROUND('Tabulka č. 1'!D23-'KN 2018 TV tab.1'!D23,2),"")</f>
        <v>0</v>
      </c>
      <c r="E23" s="83">
        <f>IF(ISNUMBER('Tabulka č. 1'!E23-'KN 2018 TV tab.1'!E23),ROUND('Tabulka č. 1'!E23-'KN 2018 TV tab.1'!E23,2),"")</f>
        <v>0</v>
      </c>
      <c r="F23" s="83">
        <f>IF(ISNUMBER('Tabulka č. 1'!F23-'KN 2018 TV tab.1'!F23),ROUND('Tabulka č. 1'!F23-'KN 2018 TV tab.1'!F23,2),"")</f>
        <v>-1.69</v>
      </c>
      <c r="G23" s="84">
        <f>IF(ISNUMBER('Tabulka č. 1'!G23-'KN 2018 TV tab.1'!G23),ROUND('Tabulka č. 1'!G23-'KN 2018 TV tab.1'!G23,2),"")</f>
        <v>-7.0000000000000007E-2</v>
      </c>
      <c r="H23" s="83">
        <f>IF(ISNUMBER('Tabulka č. 1'!H23-'KN 2018 TV tab.1'!H23),ROUND('Tabulka č. 1'!H23-'KN 2018 TV tab.1'!H23,2),"")</f>
        <v>0.44</v>
      </c>
      <c r="I23" s="83">
        <f>IF(ISNUMBER('Tabulka č. 1'!I23-'KN 2018 TV tab.1'!I23),ROUND('Tabulka č. 1'!I23-'KN 2018 TV tab.1'!I23,2),"")</f>
        <v>0</v>
      </c>
      <c r="J23" s="83">
        <f>IF(ISNUMBER('Tabulka č. 1'!J23-'KN 2018 TV tab.1'!J23),ROUND('Tabulka č. 1'!J23-'KN 2018 TV tab.1'!J23,2),"")</f>
        <v>0</v>
      </c>
      <c r="K23" s="83">
        <f>IF(ISNUMBER('Tabulka č. 1'!K23-'KN 2018 TV tab.1'!K23),ROUND('Tabulka č. 1'!K23-'KN 2018 TV tab.1'!K23,2),"")</f>
        <v>0</v>
      </c>
      <c r="L23" s="83">
        <f>IF(ISNUMBER('Tabulka č. 1'!L23-'KN 2018 TV tab.1'!L23),ROUND('Tabulka č. 1'!L23-'KN 2018 TV tab.1'!L23,2),"")</f>
        <v>-0.12</v>
      </c>
      <c r="M23" s="83">
        <f>IF(ISNUMBER('Tabulka č. 1'!M23-'KN 2018 TV tab.1'!M23),ROUND('Tabulka č. 1'!M23-'KN 2018 TV tab.1'!M23,2),"")</f>
        <v>0</v>
      </c>
      <c r="N23" s="83">
        <f>IF(ISNUMBER('Tabulka č. 1'!N23-'KN 2018 TV tab.1'!N23),ROUND('Tabulka č. 1'!N23-'KN 2018 TV tab.1'!N23,2),"")</f>
        <v>-0.5</v>
      </c>
      <c r="O23" s="85">
        <f>IF(ISNUMBER('Tabulka č. 1'!O23-'KN 2018 TV tab.1'!O23),ROUND('Tabulka č. 1'!O23-'KN 2018 TV tab.1'!O23,2),"")</f>
        <v>0</v>
      </c>
      <c r="P23" s="48">
        <f t="shared" si="2"/>
        <v>-0.22500000000000001</v>
      </c>
    </row>
    <row r="24" spans="1:16" s="39" customFormat="1" x14ac:dyDescent="0.25">
      <c r="A24" s="42" t="s">
        <v>26</v>
      </c>
      <c r="B24" s="86">
        <f>IF(ISNUMBER('Tabulka č. 1'!B24-'KN 2018 TV tab.1'!B24),ROUND('Tabulka č. 1'!B24-'KN 2018 TV tab.1'!B24,0),"")</f>
        <v>5470</v>
      </c>
      <c r="C24" s="86">
        <f>IF(ISNUMBER('Tabulka č. 1'!C24-'KN 2018 TV tab.1'!C24),ROUND('Tabulka č. 1'!C24-'KN 2018 TV tab.1'!C24,0),"")</f>
        <v>4807</v>
      </c>
      <c r="D24" s="86">
        <f>IF(ISNUMBER('Tabulka č. 1'!D24-'KN 2018 TV tab.1'!D24),ROUND('Tabulka č. 1'!D24-'KN 2018 TV tab.1'!D24,0),"")</f>
        <v>5098</v>
      </c>
      <c r="E24" s="86">
        <f>IF(ISNUMBER('Tabulka č. 1'!E24-'KN 2018 TV tab.1'!E24),ROUND('Tabulka č. 1'!E24-'KN 2018 TV tab.1'!E24,0),"")</f>
        <v>5109</v>
      </c>
      <c r="F24" s="86">
        <f>IF(ISNUMBER('Tabulka č. 1'!F24-'KN 2018 TV tab.1'!F24),ROUND('Tabulka č. 1'!F24-'KN 2018 TV tab.1'!F24,0),"")</f>
        <v>5800</v>
      </c>
      <c r="G24" s="86">
        <f>IF(ISNUMBER('Tabulka č. 1'!G24-'KN 2018 TV tab.1'!G24),ROUND('Tabulka č. 1'!G24-'KN 2018 TV tab.1'!G24,0),"")</f>
        <v>4717</v>
      </c>
      <c r="H24" s="86">
        <f>IF(ISNUMBER('Tabulka č. 1'!H24-'KN 2018 TV tab.1'!H24),ROUND('Tabulka č. 1'!H24-'KN 2018 TV tab.1'!H24,0),"")</f>
        <v>4790</v>
      </c>
      <c r="I24" s="86">
        <f>IF(ISNUMBER('Tabulka č. 1'!I24-'KN 2018 TV tab.1'!I24),ROUND('Tabulka č. 1'!I24-'KN 2018 TV tab.1'!I24,0),"")</f>
        <v>5001</v>
      </c>
      <c r="J24" s="86">
        <f>IF(ISNUMBER('Tabulka č. 1'!J24-'KN 2018 TV tab.1'!J24),ROUND('Tabulka č. 1'!J24-'KN 2018 TV tab.1'!J24,0),"")</f>
        <v>4937</v>
      </c>
      <c r="K24" s="86">
        <f>IF(ISNUMBER('Tabulka č. 1'!K24-'KN 2018 TV tab.1'!K24),ROUND('Tabulka č. 1'!K24-'KN 2018 TV tab.1'!K24,0),"")</f>
        <v>5245</v>
      </c>
      <c r="L24" s="87">
        <f>IF(ISNUMBER('Tabulka č. 1'!L24-'KN 2018 TV tab.1'!L24),ROUND('Tabulka č. 1'!L24-'KN 2018 TV tab.1'!L24,0),"")</f>
        <v>5396</v>
      </c>
      <c r="M24" s="86">
        <f>IF(ISNUMBER('Tabulka č. 1'!M24-'KN 2018 TV tab.1'!M24),ROUND('Tabulka č. 1'!M24-'KN 2018 TV tab.1'!M24,0),"")</f>
        <v>5306</v>
      </c>
      <c r="N24" s="86">
        <f>IF(ISNUMBER('Tabulka č. 1'!N24-'KN 2018 TV tab.1'!N24),ROUND('Tabulka č. 1'!N24-'KN 2018 TV tab.1'!N24,0),"")</f>
        <v>4486</v>
      </c>
      <c r="O24" s="88">
        <f>IF(ISNUMBER('Tabulka č. 1'!O24-'KN 2018 TV tab.1'!O24),ROUND('Tabulka č. 1'!O24-'KN 2018 TV tab.1'!O24,0),"")</f>
        <v>5440</v>
      </c>
      <c r="P24" s="49">
        <f t="shared" si="2"/>
        <v>5114.4285714285716</v>
      </c>
    </row>
    <row r="25" spans="1:16" x14ac:dyDescent="0.25">
      <c r="A25" s="43" t="s">
        <v>27</v>
      </c>
      <c r="B25" s="83">
        <f>IF(ISNUMBER('Tabulka č. 1'!B25-'KN 2018 TV tab.1'!B25),ROUND('Tabulka č. 1'!B25-'KN 2018 TV tab.1'!B25,2),"")</f>
        <v>0</v>
      </c>
      <c r="C25" s="83">
        <f>IF(ISNUMBER('Tabulka č. 1'!C25-'KN 2018 TV tab.1'!C25),ROUND('Tabulka č. 1'!C25-'KN 2018 TV tab.1'!C25,2),"")</f>
        <v>-4</v>
      </c>
      <c r="D25" s="83">
        <f>IF(ISNUMBER('Tabulka č. 1'!D25-'KN 2018 TV tab.1'!D25),ROUND('Tabulka č. 1'!D25-'KN 2018 TV tab.1'!D25,2),"")</f>
        <v>0</v>
      </c>
      <c r="E25" s="83">
        <f>IF(ISNUMBER('Tabulka č. 1'!E25-'KN 2018 TV tab.1'!E25),ROUND('Tabulka č. 1'!E25-'KN 2018 TV tab.1'!E25,2),"")</f>
        <v>0</v>
      </c>
      <c r="F25" s="83">
        <f>IF(ISNUMBER('Tabulka č. 1'!F25-'KN 2018 TV tab.1'!F25),ROUND('Tabulka č. 1'!F25-'KN 2018 TV tab.1'!F25,2),"")</f>
        <v>0.8</v>
      </c>
      <c r="G25" s="84">
        <f>IF(ISNUMBER('Tabulka č. 1'!G25-'KN 2018 TV tab.1'!G25),ROUND('Tabulka č. 1'!G25-'KN 2018 TV tab.1'!G25,2),"")</f>
        <v>0</v>
      </c>
      <c r="H25" s="83">
        <f>IF(ISNUMBER('Tabulka č. 1'!H25-'KN 2018 TV tab.1'!H25),ROUND('Tabulka č. 1'!H25-'KN 2018 TV tab.1'!H25,2),"")</f>
        <v>0</v>
      </c>
      <c r="I25" s="83">
        <f>IF(ISNUMBER('Tabulka č. 1'!I25-'KN 2018 TV tab.1'!I25),ROUND('Tabulka č. 1'!I25-'KN 2018 TV tab.1'!I25,2),"")</f>
        <v>0</v>
      </c>
      <c r="J25" s="83">
        <f>IF(ISNUMBER('Tabulka č. 1'!J25-'KN 2018 TV tab.1'!J25),ROUND('Tabulka č. 1'!J25-'KN 2018 TV tab.1'!J25,2),"")</f>
        <v>0</v>
      </c>
      <c r="K25" s="83">
        <f>IF(ISNUMBER('Tabulka č. 1'!K25-'KN 2018 TV tab.1'!K25),ROUND('Tabulka č. 1'!K25-'KN 2018 TV tab.1'!K25,2),"")</f>
        <v>0</v>
      </c>
      <c r="L25" s="83">
        <f>IF(ISNUMBER('Tabulka č. 1'!L25-'KN 2018 TV tab.1'!L25),ROUND('Tabulka č. 1'!L25-'KN 2018 TV tab.1'!L25,2),"")</f>
        <v>0</v>
      </c>
      <c r="M25" s="83">
        <f>IF(ISNUMBER('Tabulka č. 1'!M25-'KN 2018 TV tab.1'!M25),ROUND('Tabulka č. 1'!M25-'KN 2018 TV tab.1'!M25,2),"")</f>
        <v>0</v>
      </c>
      <c r="N25" s="83">
        <f>IF(ISNUMBER('Tabulka č. 1'!N25-'KN 2018 TV tab.1'!N25),ROUND('Tabulka č. 1'!N25-'KN 2018 TV tab.1'!N25,2),"")</f>
        <v>0</v>
      </c>
      <c r="O25" s="85">
        <f>IF(ISNUMBER('Tabulka č. 1'!O25-'KN 2018 TV tab.1'!O25),ROUND('Tabulka č. 1'!O25-'KN 2018 TV tab.1'!O25,2),"")</f>
        <v>0</v>
      </c>
      <c r="P25" s="48">
        <f t="shared" si="2"/>
        <v>-0.22857142857142859</v>
      </c>
    </row>
    <row r="26" spans="1:16" s="39" customFormat="1" ht="15.75" thickBot="1" x14ac:dyDescent="0.3">
      <c r="A26" s="44" t="s">
        <v>28</v>
      </c>
      <c r="B26" s="89">
        <f>IF(ISNUMBER('Tabulka č. 1'!B26-'KN 2018 TV tab.1'!B26),ROUND('Tabulka č. 1'!B26-'KN 2018 TV tab.1'!B26,0),"")</f>
        <v>2260</v>
      </c>
      <c r="C26" s="89">
        <f>IF(ISNUMBER('Tabulka č. 1'!C26-'KN 2018 TV tab.1'!C26),ROUND('Tabulka č. 1'!C26-'KN 2018 TV tab.1'!C26,0),"")</f>
        <v>1963</v>
      </c>
      <c r="D26" s="89">
        <f>IF(ISNUMBER('Tabulka č. 1'!D26-'KN 2018 TV tab.1'!D26),ROUND('Tabulka č. 1'!D26-'KN 2018 TV tab.1'!D26,0),"")</f>
        <v>1923</v>
      </c>
      <c r="E26" s="89">
        <f>IF(ISNUMBER('Tabulka č. 1'!E26-'KN 2018 TV tab.1'!E26),ROUND('Tabulka č. 1'!E26-'KN 2018 TV tab.1'!E26,0),"")</f>
        <v>1998</v>
      </c>
      <c r="F26" s="89">
        <f>IF(ISNUMBER('Tabulka č. 1'!F26-'KN 2018 TV tab.1'!F26),ROUND('Tabulka č. 1'!F26-'KN 2018 TV tab.1'!F26,0),"")</f>
        <v>2200</v>
      </c>
      <c r="G26" s="89">
        <f>IF(ISNUMBER('Tabulka č. 1'!G26-'KN 2018 TV tab.1'!G26),ROUND('Tabulka č. 1'!G26-'KN 2018 TV tab.1'!G26,0),"")</f>
        <v>1773</v>
      </c>
      <c r="H26" s="89">
        <f>IF(ISNUMBER('Tabulka č. 1'!H26-'KN 2018 TV tab.1'!H26),ROUND('Tabulka č. 1'!H26-'KN 2018 TV tab.1'!H26,0),"")</f>
        <v>2160</v>
      </c>
      <c r="I26" s="89">
        <f>IF(ISNUMBER('Tabulka č. 1'!I26-'KN 2018 TV tab.1'!I26),ROUND('Tabulka č. 1'!I26-'KN 2018 TV tab.1'!I26,0),"")</f>
        <v>2272</v>
      </c>
      <c r="J26" s="89">
        <f>IF(ISNUMBER('Tabulka č. 1'!J26-'KN 2018 TV tab.1'!J26),ROUND('Tabulka č. 1'!J26-'KN 2018 TV tab.1'!J26,0),"")</f>
        <v>2529</v>
      </c>
      <c r="K26" s="89">
        <f>IF(ISNUMBER('Tabulka č. 1'!K26-'KN 2018 TV tab.1'!K26),ROUND('Tabulka č. 1'!K26-'KN 2018 TV tab.1'!K26,0),"")</f>
        <v>2139</v>
      </c>
      <c r="L26" s="90">
        <f>IF(ISNUMBER('Tabulka č. 1'!L26-'KN 2018 TV tab.1'!L26),ROUND('Tabulka č. 1'!L26-'KN 2018 TV tab.1'!L26,0),"")</f>
        <v>2183</v>
      </c>
      <c r="M26" s="89">
        <f>IF(ISNUMBER('Tabulka č. 1'!M26-'KN 2018 TV tab.1'!M26),ROUND('Tabulka č. 1'!M26-'KN 2018 TV tab.1'!M26,0),"")</f>
        <v>2033</v>
      </c>
      <c r="N26" s="89">
        <f>IF(ISNUMBER('Tabulka č. 1'!N26-'KN 2018 TV tab.1'!N26),ROUND('Tabulka č. 1'!N26-'KN 2018 TV tab.1'!N26,0),"")</f>
        <v>2650</v>
      </c>
      <c r="O26" s="91">
        <f>IF(ISNUMBER('Tabulka č. 1'!O26-'KN 2018 TV tab.1'!O26),ROUND('Tabulka č. 1'!O26-'KN 2018 TV tab.1'!O26,0),"")</f>
        <v>2170</v>
      </c>
      <c r="P26" s="50">
        <f t="shared" si="2"/>
        <v>2160.9285714285716</v>
      </c>
    </row>
    <row r="27" spans="1:16" s="41" customFormat="1" ht="19.5" thickBot="1" x14ac:dyDescent="0.35">
      <c r="A27" s="98" t="str">
        <f>'KN 2019'!A9</f>
        <v>41-55-H/01 Opravář zemědělských strojů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1'!B28-'KN 2018 TV tab.1'!B28),ROUND('Tabulka č. 1'!B28-'KN 2018 TV tab.1'!B28,0),"")</f>
        <v>3106</v>
      </c>
      <c r="C28" s="79">
        <f>IF(ISNUMBER('Tabulka č. 1'!C28-'KN 2018 TV tab.1'!C28),ROUND('Tabulka č. 1'!C28-'KN 2018 TV tab.1'!C28,0),"")</f>
        <v>5002</v>
      </c>
      <c r="D28" s="79">
        <f>IF(ISNUMBER('Tabulka č. 1'!D28-'KN 2018 TV tab.1'!D28),ROUND('Tabulka č. 1'!D28-'KN 2018 TV tab.1'!D28,0),"")</f>
        <v>2759</v>
      </c>
      <c r="E28" s="79">
        <f>IF(ISNUMBER('Tabulka č. 1'!E28-'KN 2018 TV tab.1'!E28),ROUND('Tabulka č. 1'!E28-'KN 2018 TV tab.1'!E28,0),"")</f>
        <v>3065</v>
      </c>
      <c r="F28" s="79">
        <f>IF(ISNUMBER('Tabulka č. 1'!F28-'KN 2018 TV tab.1'!F28),ROUND('Tabulka č. 1'!F28-'KN 2018 TV tab.1'!F28,0),"")</f>
        <v>5579</v>
      </c>
      <c r="G28" s="79">
        <f>IF(ISNUMBER('Tabulka č. 1'!G28-'KN 2018 TV tab.1'!G28),ROUND('Tabulka č. 1'!G28-'KN 2018 TV tab.1'!G28,0),"")</f>
        <v>4645</v>
      </c>
      <c r="H28" s="79">
        <f>IF(ISNUMBER('Tabulka č. 1'!H28-'KN 2018 TV tab.1'!H28),ROUND('Tabulka č. 1'!H28-'KN 2018 TV tab.1'!H28,0),"")</f>
        <v>6599</v>
      </c>
      <c r="I28" s="79">
        <f>IF(ISNUMBER('Tabulka č. 1'!I28-'KN 2018 TV tab.1'!I28),ROUND('Tabulka č. 1'!I28-'KN 2018 TV tab.1'!I28,0),"")</f>
        <v>3110</v>
      </c>
      <c r="J28" s="79">
        <f>IF(ISNUMBER('Tabulka č. 1'!J28-'KN 2018 TV tab.1'!J28),ROUND('Tabulka č. 1'!J28-'KN 2018 TV tab.1'!J28,0),"")</f>
        <v>3107</v>
      </c>
      <c r="K28" s="79">
        <f>IF(ISNUMBER('Tabulka č. 1'!K28-'KN 2018 TV tab.1'!K28),ROUND('Tabulka č. 1'!K28-'KN 2018 TV tab.1'!K28,0),"")</f>
        <v>3000</v>
      </c>
      <c r="L28" s="79">
        <f>IF(ISNUMBER('Tabulka č. 1'!L28-'KN 2018 TV tab.1'!L28),ROUND('Tabulka č. 1'!L28-'KN 2018 TV tab.1'!L28,0),"")</f>
        <v>3872</v>
      </c>
      <c r="M28" s="79">
        <f>IF(ISNUMBER('Tabulka č. 1'!M28-'KN 2018 TV tab.1'!M28),ROUND('Tabulka č. 1'!M28-'KN 2018 TV tab.1'!M28,0),"")</f>
        <v>2974</v>
      </c>
      <c r="N28" s="79">
        <f>IF(ISNUMBER('Tabulka č. 1'!N28-'KN 2018 TV tab.1'!N28),ROUND('Tabulka č. 1'!N28-'KN 2018 TV tab.1'!N28,0),"")</f>
        <v>3400</v>
      </c>
      <c r="O28" s="80">
        <f>IF(ISNUMBER('Tabulka č. 1'!O28-'KN 2018 TV tab.1'!O28),ROUND('Tabulka č. 1'!O28-'KN 2018 TV tab.1'!O28,0),"")</f>
        <v>2873</v>
      </c>
      <c r="P28" s="46">
        <f>IF(ISNUMBER(AVERAGE(B28:O28)),AVERAGE(B28:O28),"")</f>
        <v>3792.2142857142858</v>
      </c>
    </row>
    <row r="29" spans="1:16" s="39" customFormat="1" x14ac:dyDescent="0.25">
      <c r="A29" s="42" t="s">
        <v>52</v>
      </c>
      <c r="B29" s="81">
        <f>IF(ISNUMBER('Tabulka č. 1'!B29-'KN 2018 TV tab.1'!B29),ROUND('Tabulka č. 1'!B29-'KN 2018 TV tab.1'!B29,0),"")</f>
        <v>0</v>
      </c>
      <c r="C29" s="81">
        <f>IF(ISNUMBER('Tabulka č. 1'!C29-'KN 2018 TV tab.1'!C29),ROUND('Tabulka č. 1'!C29-'KN 2018 TV tab.1'!C29,0),"")</f>
        <v>237</v>
      </c>
      <c r="D29" s="81">
        <f>IF(ISNUMBER('Tabulka č. 1'!D29-'KN 2018 TV tab.1'!D29),ROUND('Tabulka č. 1'!D29-'KN 2018 TV tab.1'!D29,0),"")</f>
        <v>50</v>
      </c>
      <c r="E29" s="81">
        <f>IF(ISNUMBER('Tabulka č. 1'!E29-'KN 2018 TV tab.1'!E29),ROUND('Tabulka č. 1'!E29-'KN 2018 TV tab.1'!E29,0),"")</f>
        <v>31</v>
      </c>
      <c r="F29" s="81">
        <f>IF(ISNUMBER('Tabulka č. 1'!F29-'KN 2018 TV tab.1'!F29),ROUND('Tabulka č. 1'!F29-'KN 2018 TV tab.1'!F29,0),"")</f>
        <v>0</v>
      </c>
      <c r="G29" s="81">
        <f>IF(ISNUMBER('Tabulka č. 1'!G29-'KN 2018 TV tab.1'!G29),ROUND('Tabulka č. 1'!G29-'KN 2018 TV tab.1'!G29,0),"")</f>
        <v>19</v>
      </c>
      <c r="H29" s="81">
        <f>IF(ISNUMBER('Tabulka č. 1'!H29-'KN 2018 TV tab.1'!H29),ROUND('Tabulka č. 1'!H29-'KN 2018 TV tab.1'!H29,0),"")</f>
        <v>30</v>
      </c>
      <c r="I29" s="81">
        <f>IF(ISNUMBER('Tabulka č. 1'!I29-'KN 2018 TV tab.1'!I29),ROUND('Tabulka č. 1'!I29-'KN 2018 TV tab.1'!I29,0),"")</f>
        <v>1</v>
      </c>
      <c r="J29" s="81">
        <f>IF(ISNUMBER('Tabulka č. 1'!J29-'KN 2018 TV tab.1'!J29),ROUND('Tabulka č. 1'!J29-'KN 2018 TV tab.1'!J29,0),"")</f>
        <v>9</v>
      </c>
      <c r="K29" s="81">
        <f>IF(ISNUMBER('Tabulka č. 1'!K29-'KN 2018 TV tab.1'!K29),ROUND('Tabulka č. 1'!K29-'KN 2018 TV tab.1'!K29,0),"")</f>
        <v>19</v>
      </c>
      <c r="L29" s="81">
        <f>IF(ISNUMBER('Tabulka č. 1'!L29-'KN 2018 TV tab.1'!L29),ROUND('Tabulka č. 1'!L29-'KN 2018 TV tab.1'!L29,0),"")</f>
        <v>8</v>
      </c>
      <c r="M29" s="81">
        <f>IF(ISNUMBER('Tabulka č. 1'!M29-'KN 2018 TV tab.1'!M29),ROUND('Tabulka č. 1'!M29-'KN 2018 TV tab.1'!M29,0),"")</f>
        <v>30</v>
      </c>
      <c r="N29" s="81">
        <f>IF(ISNUMBER('Tabulka č. 1'!N29-'KN 2018 TV tab.1'!N29),ROUND('Tabulka č. 1'!N29-'KN 2018 TV tab.1'!N29,0),"")</f>
        <v>145</v>
      </c>
      <c r="O29" s="82">
        <f>IF(ISNUMBER('Tabulka č. 1'!O29-'KN 2018 TV tab.1'!O29),ROUND('Tabulka č. 1'!O29-'KN 2018 TV tab.1'!O29,0),"")</f>
        <v>25</v>
      </c>
      <c r="P29" s="47">
        <f t="shared" ref="P29:P33" si="3">IF(ISNUMBER(AVERAGE(B29:O29)),AVERAGE(B29:O29),"")</f>
        <v>43.142857142857146</v>
      </c>
    </row>
    <row r="30" spans="1:16" x14ac:dyDescent="0.25">
      <c r="A30" s="43" t="s">
        <v>25</v>
      </c>
      <c r="B30" s="83">
        <f>IF(ISNUMBER('Tabulka č. 1'!B30-'KN 2018 TV tab.1'!B30),ROUND('Tabulka č. 1'!B30-'KN 2018 TV tab.1'!B30,2),"")</f>
        <v>0</v>
      </c>
      <c r="C30" s="83">
        <f>IF(ISNUMBER('Tabulka č. 1'!C30-'KN 2018 TV tab.1'!C30),ROUND('Tabulka č. 1'!C30-'KN 2018 TV tab.1'!C30,2),"")</f>
        <v>-0.76</v>
      </c>
      <c r="D30" s="83">
        <f>IF(ISNUMBER('Tabulka č. 1'!D30-'KN 2018 TV tab.1'!D30),ROUND('Tabulka č. 1'!D30-'KN 2018 TV tab.1'!D30,2),"")</f>
        <v>0</v>
      </c>
      <c r="E30" s="83">
        <f>IF(ISNUMBER('Tabulka č. 1'!E30-'KN 2018 TV tab.1'!E30),ROUND('Tabulka č. 1'!E30-'KN 2018 TV tab.1'!E30,2),"")</f>
        <v>0</v>
      </c>
      <c r="F30" s="83">
        <f>IF(ISNUMBER('Tabulka č. 1'!F30-'KN 2018 TV tab.1'!F30),ROUND('Tabulka č. 1'!F30-'KN 2018 TV tab.1'!F30,2),"")</f>
        <v>-2.97</v>
      </c>
      <c r="G30" s="84">
        <f>IF(ISNUMBER('Tabulka č. 1'!G30-'KN 2018 TV tab.1'!G30),ROUND('Tabulka č. 1'!G30-'KN 2018 TV tab.1'!G30,2),"")</f>
        <v>-2.0299999999999998</v>
      </c>
      <c r="H30" s="83">
        <f>IF(ISNUMBER('Tabulka č. 1'!H30-'KN 2018 TV tab.1'!H30),ROUND('Tabulka č. 1'!H30-'KN 2018 TV tab.1'!H30,2),"")</f>
        <v>-5.3</v>
      </c>
      <c r="I30" s="83">
        <f>IF(ISNUMBER('Tabulka č. 1'!I30-'KN 2018 TV tab.1'!I30),ROUND('Tabulka č. 1'!I30-'KN 2018 TV tab.1'!I30,2),"")</f>
        <v>0</v>
      </c>
      <c r="J30" s="83">
        <f>IF(ISNUMBER('Tabulka č. 1'!J30-'KN 2018 TV tab.1'!J30),ROUND('Tabulka č. 1'!J30-'KN 2018 TV tab.1'!J30,2),"")</f>
        <v>0</v>
      </c>
      <c r="K30" s="83">
        <f>IF(ISNUMBER('Tabulka č. 1'!K30-'KN 2018 TV tab.1'!K30),ROUND('Tabulka č. 1'!K30-'KN 2018 TV tab.1'!K30,2),"")</f>
        <v>0</v>
      </c>
      <c r="L30" s="83">
        <f>IF(ISNUMBER('Tabulka č. 1'!L30-'KN 2018 TV tab.1'!L30),ROUND('Tabulka č. 1'!L30-'KN 2018 TV tab.1'!L30,2),"")</f>
        <v>-1.06</v>
      </c>
      <c r="M30" s="83">
        <f>IF(ISNUMBER('Tabulka č. 1'!M30-'KN 2018 TV tab.1'!M30),ROUND('Tabulka č. 1'!M30-'KN 2018 TV tab.1'!M30,2),"")</f>
        <v>0</v>
      </c>
      <c r="N30" s="83">
        <f>IF(ISNUMBER('Tabulka č. 1'!N30-'KN 2018 TV tab.1'!N30),ROUND('Tabulka č. 1'!N30-'KN 2018 TV tab.1'!N30,2),"")</f>
        <v>-1</v>
      </c>
      <c r="O30" s="85">
        <f>IF(ISNUMBER('Tabulka č. 1'!O30-'KN 2018 TV tab.1'!O30),ROUND('Tabulka č. 1'!O30-'KN 2018 TV tab.1'!O30,2),"")</f>
        <v>0</v>
      </c>
      <c r="P30" s="48">
        <f t="shared" si="3"/>
        <v>-0.93714285714285706</v>
      </c>
    </row>
    <row r="31" spans="1:16" s="39" customFormat="1" x14ac:dyDescent="0.25">
      <c r="A31" s="42" t="s">
        <v>26</v>
      </c>
      <c r="B31" s="86">
        <f>IF(ISNUMBER('Tabulka č. 1'!B31-'KN 2018 TV tab.1'!B31),ROUND('Tabulka č. 1'!B31-'KN 2018 TV tab.1'!B31,0),"")</f>
        <v>5470</v>
      </c>
      <c r="C31" s="86">
        <f>IF(ISNUMBER('Tabulka č. 1'!C31-'KN 2018 TV tab.1'!C31),ROUND('Tabulka č. 1'!C31-'KN 2018 TV tab.1'!C31,0),"")</f>
        <v>4807</v>
      </c>
      <c r="D31" s="86">
        <f>IF(ISNUMBER('Tabulka č. 1'!D31-'KN 2018 TV tab.1'!D31),ROUND('Tabulka č. 1'!D31-'KN 2018 TV tab.1'!D31,0),"")</f>
        <v>5098</v>
      </c>
      <c r="E31" s="86">
        <f>IF(ISNUMBER('Tabulka č. 1'!E31-'KN 2018 TV tab.1'!E31),ROUND('Tabulka č. 1'!E31-'KN 2018 TV tab.1'!E31,0),"")</f>
        <v>5109</v>
      </c>
      <c r="F31" s="86">
        <f>IF(ISNUMBER('Tabulka č. 1'!F31-'KN 2018 TV tab.1'!F31),ROUND('Tabulka č. 1'!F31-'KN 2018 TV tab.1'!F31,0),"")</f>
        <v>5800</v>
      </c>
      <c r="G31" s="86">
        <f>IF(ISNUMBER('Tabulka č. 1'!G31-'KN 2018 TV tab.1'!G31),ROUND('Tabulka č. 1'!G31-'KN 2018 TV tab.1'!G31,0),"")</f>
        <v>4717</v>
      </c>
      <c r="H31" s="86">
        <f>IF(ISNUMBER('Tabulka č. 1'!H31-'KN 2018 TV tab.1'!H31),ROUND('Tabulka č. 1'!H31-'KN 2018 TV tab.1'!H31,0),"")</f>
        <v>4790</v>
      </c>
      <c r="I31" s="86">
        <f>IF(ISNUMBER('Tabulka č. 1'!I31-'KN 2018 TV tab.1'!I31),ROUND('Tabulka č. 1'!I31-'KN 2018 TV tab.1'!I31,0),"")</f>
        <v>5001</v>
      </c>
      <c r="J31" s="86">
        <f>IF(ISNUMBER('Tabulka č. 1'!J31-'KN 2018 TV tab.1'!J31),ROUND('Tabulka č. 1'!J31-'KN 2018 TV tab.1'!J31,0),"")</f>
        <v>4937</v>
      </c>
      <c r="K31" s="86">
        <f>IF(ISNUMBER('Tabulka č. 1'!K31-'KN 2018 TV tab.1'!K31),ROUND('Tabulka č. 1'!K31-'KN 2018 TV tab.1'!K31,0),"")</f>
        <v>5245</v>
      </c>
      <c r="L31" s="87">
        <f>IF(ISNUMBER('Tabulka č. 1'!L31-'KN 2018 TV tab.1'!L31),ROUND('Tabulka č. 1'!L31-'KN 2018 TV tab.1'!L31,0),"")</f>
        <v>5396</v>
      </c>
      <c r="M31" s="86">
        <f>IF(ISNUMBER('Tabulka č. 1'!M31-'KN 2018 TV tab.1'!M31),ROUND('Tabulka č. 1'!M31-'KN 2018 TV tab.1'!M31,0),"")</f>
        <v>5306</v>
      </c>
      <c r="N31" s="86">
        <f>IF(ISNUMBER('Tabulka č. 1'!N31-'KN 2018 TV tab.1'!N31),ROUND('Tabulka č. 1'!N31-'KN 2018 TV tab.1'!N31,0),"")</f>
        <v>4486</v>
      </c>
      <c r="O31" s="88">
        <f>IF(ISNUMBER('Tabulka č. 1'!O31-'KN 2018 TV tab.1'!O31),ROUND('Tabulka č. 1'!O31-'KN 2018 TV tab.1'!O31,0),"")</f>
        <v>5440</v>
      </c>
      <c r="P31" s="49">
        <f t="shared" si="3"/>
        <v>5114.4285714285716</v>
      </c>
    </row>
    <row r="32" spans="1:16" x14ac:dyDescent="0.25">
      <c r="A32" s="43" t="s">
        <v>27</v>
      </c>
      <c r="B32" s="83">
        <f>IF(ISNUMBER('Tabulka č. 1'!B32-'KN 2018 TV tab.1'!B32),ROUND('Tabulka č. 1'!B32-'KN 2018 TV tab.1'!B32,2),"")</f>
        <v>0</v>
      </c>
      <c r="C32" s="83">
        <f>IF(ISNUMBER('Tabulka č. 1'!C32-'KN 2018 TV tab.1'!C32),ROUND('Tabulka č. 1'!C32-'KN 2018 TV tab.1'!C32,2),"")</f>
        <v>-4</v>
      </c>
      <c r="D32" s="83">
        <f>IF(ISNUMBER('Tabulka č. 1'!D32-'KN 2018 TV tab.1'!D32),ROUND('Tabulka č. 1'!D32-'KN 2018 TV tab.1'!D32,2),"")</f>
        <v>0</v>
      </c>
      <c r="E32" s="83">
        <f>IF(ISNUMBER('Tabulka č. 1'!E32-'KN 2018 TV tab.1'!E32),ROUND('Tabulka č. 1'!E32-'KN 2018 TV tab.1'!E32,2),"")</f>
        <v>0</v>
      </c>
      <c r="F32" s="83">
        <f>IF(ISNUMBER('Tabulka č. 1'!F32-'KN 2018 TV tab.1'!F32),ROUND('Tabulka č. 1'!F32-'KN 2018 TV tab.1'!F32,2),"")</f>
        <v>-8.33</v>
      </c>
      <c r="G32" s="84">
        <f>IF(ISNUMBER('Tabulka č. 1'!G32-'KN 2018 TV tab.1'!G32),ROUND('Tabulka č. 1'!G32-'KN 2018 TV tab.1'!G32,2),"")</f>
        <v>0</v>
      </c>
      <c r="H32" s="83">
        <f>IF(ISNUMBER('Tabulka č. 1'!H32-'KN 2018 TV tab.1'!H32),ROUND('Tabulka č. 1'!H32-'KN 2018 TV tab.1'!H32,2),"")</f>
        <v>0</v>
      </c>
      <c r="I32" s="83">
        <f>IF(ISNUMBER('Tabulka č. 1'!I32-'KN 2018 TV tab.1'!I32),ROUND('Tabulka č. 1'!I32-'KN 2018 TV tab.1'!I32,2),"")</f>
        <v>0</v>
      </c>
      <c r="J32" s="83">
        <f>IF(ISNUMBER('Tabulka č. 1'!J32-'KN 2018 TV tab.1'!J32),ROUND('Tabulka č. 1'!J32-'KN 2018 TV tab.1'!J32,2),"")</f>
        <v>0</v>
      </c>
      <c r="K32" s="83">
        <f>IF(ISNUMBER('Tabulka č. 1'!K32-'KN 2018 TV tab.1'!K32),ROUND('Tabulka č. 1'!K32-'KN 2018 TV tab.1'!K32,2),"")</f>
        <v>0</v>
      </c>
      <c r="L32" s="83">
        <f>IF(ISNUMBER('Tabulka č. 1'!L32-'KN 2018 TV tab.1'!L32),ROUND('Tabulka č. 1'!L32-'KN 2018 TV tab.1'!L32,2),"")</f>
        <v>0</v>
      </c>
      <c r="M32" s="83">
        <f>IF(ISNUMBER('Tabulka č. 1'!M32-'KN 2018 TV tab.1'!M32),ROUND('Tabulka č. 1'!M32-'KN 2018 TV tab.1'!M32,2),"")</f>
        <v>0</v>
      </c>
      <c r="N32" s="83">
        <f>IF(ISNUMBER('Tabulka č. 1'!N32-'KN 2018 TV tab.1'!N32),ROUND('Tabulka č. 1'!N32-'KN 2018 TV tab.1'!N32,2),"")</f>
        <v>0</v>
      </c>
      <c r="O32" s="85">
        <f>IF(ISNUMBER('Tabulka č. 1'!O32-'KN 2018 TV tab.1'!O32),ROUND('Tabulka č. 1'!O32-'KN 2018 TV tab.1'!O32,2),"")</f>
        <v>0</v>
      </c>
      <c r="P32" s="48">
        <f t="shared" si="3"/>
        <v>-0.88071428571428567</v>
      </c>
    </row>
    <row r="33" spans="1:16" s="39" customFormat="1" ht="15.75" thickBot="1" x14ac:dyDescent="0.3">
      <c r="A33" s="44" t="s">
        <v>28</v>
      </c>
      <c r="B33" s="89">
        <f>IF(ISNUMBER('Tabulka č. 1'!B33-'KN 2018 TV tab.1'!B33),ROUND('Tabulka č. 1'!B33-'KN 2018 TV tab.1'!B33,0),"")</f>
        <v>2260</v>
      </c>
      <c r="C33" s="89">
        <f>IF(ISNUMBER('Tabulka č. 1'!C33-'KN 2018 TV tab.1'!C33),ROUND('Tabulka č. 1'!C33-'KN 2018 TV tab.1'!C33,0),"")</f>
        <v>1963</v>
      </c>
      <c r="D33" s="89">
        <f>IF(ISNUMBER('Tabulka č. 1'!D33-'KN 2018 TV tab.1'!D33),ROUND('Tabulka č. 1'!D33-'KN 2018 TV tab.1'!D33,0),"")</f>
        <v>1923</v>
      </c>
      <c r="E33" s="89">
        <f>IF(ISNUMBER('Tabulka č. 1'!E33-'KN 2018 TV tab.1'!E33),ROUND('Tabulka č. 1'!E33-'KN 2018 TV tab.1'!E33,0),"")</f>
        <v>1998</v>
      </c>
      <c r="F33" s="89">
        <f>IF(ISNUMBER('Tabulka č. 1'!F33-'KN 2018 TV tab.1'!F33),ROUND('Tabulka č. 1'!F33-'KN 2018 TV tab.1'!F33,0),"")</f>
        <v>2200</v>
      </c>
      <c r="G33" s="89">
        <f>IF(ISNUMBER('Tabulka č. 1'!G33-'KN 2018 TV tab.1'!G33),ROUND('Tabulka č. 1'!G33-'KN 2018 TV tab.1'!G33,0),"")</f>
        <v>1773</v>
      </c>
      <c r="H33" s="89">
        <f>IF(ISNUMBER('Tabulka č. 1'!H33-'KN 2018 TV tab.1'!H33),ROUND('Tabulka č. 1'!H33-'KN 2018 TV tab.1'!H33,0),"")</f>
        <v>2160</v>
      </c>
      <c r="I33" s="89">
        <f>IF(ISNUMBER('Tabulka č. 1'!I33-'KN 2018 TV tab.1'!I33),ROUND('Tabulka č. 1'!I33-'KN 2018 TV tab.1'!I33,0),"")</f>
        <v>2272</v>
      </c>
      <c r="J33" s="89">
        <f>IF(ISNUMBER('Tabulka č. 1'!J33-'KN 2018 TV tab.1'!J33),ROUND('Tabulka č. 1'!J33-'KN 2018 TV tab.1'!J33,0),"")</f>
        <v>2529</v>
      </c>
      <c r="K33" s="89">
        <f>IF(ISNUMBER('Tabulka č. 1'!K33-'KN 2018 TV tab.1'!K33),ROUND('Tabulka č. 1'!K33-'KN 2018 TV tab.1'!K33,0),"")</f>
        <v>2139</v>
      </c>
      <c r="L33" s="90">
        <f>IF(ISNUMBER('Tabulka č. 1'!L33-'KN 2018 TV tab.1'!L33),ROUND('Tabulka č. 1'!L33-'KN 2018 TV tab.1'!L33,0),"")</f>
        <v>2183</v>
      </c>
      <c r="M33" s="89">
        <f>IF(ISNUMBER('Tabulka č. 1'!M33-'KN 2018 TV tab.1'!M33),ROUND('Tabulka č. 1'!M33-'KN 2018 TV tab.1'!M33,0),"")</f>
        <v>2033</v>
      </c>
      <c r="N33" s="89">
        <f>IF(ISNUMBER('Tabulka č. 1'!N33-'KN 2018 TV tab.1'!N33),ROUND('Tabulka č. 1'!N33-'KN 2018 TV tab.1'!N33,0),"")</f>
        <v>2650</v>
      </c>
      <c r="O33" s="91">
        <f>IF(ISNUMBER('Tabulka č. 1'!O33-'KN 2018 TV tab.1'!O33),ROUND('Tabulka č. 1'!O33-'KN 2018 TV tab.1'!O33,0),"")</f>
        <v>2170</v>
      </c>
      <c r="P33" s="50">
        <f t="shared" si="3"/>
        <v>2160.9285714285716</v>
      </c>
    </row>
    <row r="34" spans="1:16" s="41" customFormat="1" ht="19.5" thickBot="1" x14ac:dyDescent="0.35">
      <c r="A34" s="98" t="str">
        <f>'KN 2019'!A10</f>
        <v>29-54-H/01 Cukrář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1'!B35-'KN 2018 TV tab.1'!B35),ROUND('Tabulka č. 1'!B35-'KN 2018 TV tab.1'!B35,0),"")</f>
        <v>2685</v>
      </c>
      <c r="C35" s="79">
        <f>IF(ISNUMBER('Tabulka č. 1'!C35-'KN 2018 TV tab.1'!C35),ROUND('Tabulka č. 1'!C35-'KN 2018 TV tab.1'!C35,0),"")</f>
        <v>4096</v>
      </c>
      <c r="D35" s="79">
        <f>IF(ISNUMBER('Tabulka č. 1'!D35-'KN 2018 TV tab.1'!D35),ROUND('Tabulka č. 1'!D35-'KN 2018 TV tab.1'!D35,0),"")</f>
        <v>2808</v>
      </c>
      <c r="E35" s="79">
        <f>IF(ISNUMBER('Tabulka č. 1'!E35-'KN 2018 TV tab.1'!E35),ROUND('Tabulka č. 1'!E35-'KN 2018 TV tab.1'!E35,0),"")</f>
        <v>2945</v>
      </c>
      <c r="F35" s="79">
        <f>IF(ISNUMBER('Tabulka č. 1'!F35-'KN 2018 TV tab.1'!F35),ROUND('Tabulka č. 1'!F35-'KN 2018 TV tab.1'!F35,0),"")</f>
        <v>13354</v>
      </c>
      <c r="G35" s="79">
        <f>IF(ISNUMBER('Tabulka č. 1'!G35-'KN 2018 TV tab.1'!G35),ROUND('Tabulka č. 1'!G35-'KN 2018 TV tab.1'!G35,0),"")</f>
        <v>2574</v>
      </c>
      <c r="H35" s="79">
        <f>IF(ISNUMBER('Tabulka č. 1'!H35-'KN 2018 TV tab.1'!H35),ROUND('Tabulka č. 1'!H35-'KN 2018 TV tab.1'!H35,0),"")</f>
        <v>3453</v>
      </c>
      <c r="I35" s="79">
        <f>IF(ISNUMBER('Tabulka č. 1'!I35-'KN 2018 TV tab.1'!I35),ROUND('Tabulka č. 1'!I35-'KN 2018 TV tab.1'!I35,0),"")</f>
        <v>2982</v>
      </c>
      <c r="J35" s="79">
        <f>IF(ISNUMBER('Tabulka č. 1'!J35-'KN 2018 TV tab.1'!J35),ROUND('Tabulka č. 1'!J35-'KN 2018 TV tab.1'!J35,0),"")</f>
        <v>3107</v>
      </c>
      <c r="K35" s="79">
        <f>IF(ISNUMBER('Tabulka č. 1'!K35-'KN 2018 TV tab.1'!K35),ROUND('Tabulka č. 1'!K35-'KN 2018 TV tab.1'!K35,0),"")</f>
        <v>3129</v>
      </c>
      <c r="L35" s="79">
        <f>IF(ISNUMBER('Tabulka č. 1'!L35-'KN 2018 TV tab.1'!L35),ROUND('Tabulka č. 1'!L35-'KN 2018 TV tab.1'!L35,0),"")</f>
        <v>3407</v>
      </c>
      <c r="M35" s="79">
        <f>IF(ISNUMBER('Tabulka č. 1'!M35-'KN 2018 TV tab.1'!M35),ROUND('Tabulka č. 1'!M35-'KN 2018 TV tab.1'!M35,0),"")</f>
        <v>2958</v>
      </c>
      <c r="N35" s="79">
        <f>IF(ISNUMBER('Tabulka č. 1'!N35-'KN 2018 TV tab.1'!N35),ROUND('Tabulka č. 1'!N35-'KN 2018 TV tab.1'!N35,0),"")</f>
        <v>3540</v>
      </c>
      <c r="O35" s="80">
        <f>IF(ISNUMBER('Tabulka č. 1'!O35-'KN 2018 TV tab.1'!O35),ROUND('Tabulka č. 1'!O35-'KN 2018 TV tab.1'!O35,0),"")</f>
        <v>3123</v>
      </c>
      <c r="P35" s="46">
        <f>IF(ISNUMBER(AVERAGE(B35:O35)),AVERAGE(B35:O35),"")</f>
        <v>3868.6428571428573</v>
      </c>
    </row>
    <row r="36" spans="1:16" s="39" customFormat="1" x14ac:dyDescent="0.25">
      <c r="A36" s="42" t="s">
        <v>52</v>
      </c>
      <c r="B36" s="81">
        <f>IF(ISNUMBER('Tabulka č. 1'!B36-'KN 2018 TV tab.1'!B36),ROUND('Tabulka č. 1'!B36-'KN 2018 TV tab.1'!B36,0),"")</f>
        <v>30</v>
      </c>
      <c r="C36" s="81">
        <f>IF(ISNUMBER('Tabulka č. 1'!C36-'KN 2018 TV tab.1'!C36),ROUND('Tabulka č. 1'!C36-'KN 2018 TV tab.1'!C36,0),"")</f>
        <v>27</v>
      </c>
      <c r="D36" s="81">
        <f>IF(ISNUMBER('Tabulka č. 1'!D36-'KN 2018 TV tab.1'!D36),ROUND('Tabulka č. 1'!D36-'KN 2018 TV tab.1'!D36,0),"")</f>
        <v>50</v>
      </c>
      <c r="E36" s="81">
        <f>IF(ISNUMBER('Tabulka č. 1'!E36-'KN 2018 TV tab.1'!E36),ROUND('Tabulka č. 1'!E36-'KN 2018 TV tab.1'!E36,0),"")</f>
        <v>31</v>
      </c>
      <c r="F36" s="81">
        <f>IF(ISNUMBER('Tabulka č. 1'!F36-'KN 2018 TV tab.1'!F36),ROUND('Tabulka č. 1'!F36-'KN 2018 TV tab.1'!F36,0),"")</f>
        <v>0</v>
      </c>
      <c r="G36" s="81">
        <f>IF(ISNUMBER('Tabulka č. 1'!G36-'KN 2018 TV tab.1'!G36),ROUND('Tabulka č. 1'!G36-'KN 2018 TV tab.1'!G36,0),"")</f>
        <v>11</v>
      </c>
      <c r="H36" s="81">
        <f>IF(ISNUMBER('Tabulka č. 1'!H36-'KN 2018 TV tab.1'!H36),ROUND('Tabulka č. 1'!H36-'KN 2018 TV tab.1'!H36,0),"")</f>
        <v>30</v>
      </c>
      <c r="I36" s="81">
        <f>IF(ISNUMBER('Tabulka č. 1'!I36-'KN 2018 TV tab.1'!I36),ROUND('Tabulka č. 1'!I36-'KN 2018 TV tab.1'!I36,0),"")</f>
        <v>1</v>
      </c>
      <c r="J36" s="81">
        <f>IF(ISNUMBER('Tabulka č. 1'!J36-'KN 2018 TV tab.1'!J36),ROUND('Tabulka č. 1'!J36-'KN 2018 TV tab.1'!J36,0),"")</f>
        <v>9</v>
      </c>
      <c r="K36" s="81">
        <f>IF(ISNUMBER('Tabulka č. 1'!K36-'KN 2018 TV tab.1'!K36),ROUND('Tabulka č. 1'!K36-'KN 2018 TV tab.1'!K36,0),"")</f>
        <v>20</v>
      </c>
      <c r="L36" s="81">
        <f>IF(ISNUMBER('Tabulka č. 1'!L36-'KN 2018 TV tab.1'!L36),ROUND('Tabulka č. 1'!L36-'KN 2018 TV tab.1'!L36,0),"")</f>
        <v>8</v>
      </c>
      <c r="M36" s="81">
        <f>IF(ISNUMBER('Tabulka č. 1'!M36-'KN 2018 TV tab.1'!M36),ROUND('Tabulka č. 1'!M36-'KN 2018 TV tab.1'!M36,0),"")</f>
        <v>30</v>
      </c>
      <c r="N36" s="81">
        <f>IF(ISNUMBER('Tabulka č. 1'!N36-'KN 2018 TV tab.1'!N36),ROUND('Tabulka č. 1'!N36-'KN 2018 TV tab.1'!N36,0),"")</f>
        <v>28</v>
      </c>
      <c r="O36" s="82">
        <f>IF(ISNUMBER('Tabulka č. 1'!O36-'KN 2018 TV tab.1'!O36),ROUND('Tabulka č. 1'!O36-'KN 2018 TV tab.1'!O36,0),"")</f>
        <v>25</v>
      </c>
      <c r="P36" s="47">
        <f t="shared" ref="P36:P40" si="4">IF(ISNUMBER(AVERAGE(B36:O36)),AVERAGE(B36:O36),"")</f>
        <v>21.428571428571427</v>
      </c>
    </row>
    <row r="37" spans="1:16" x14ac:dyDescent="0.25">
      <c r="A37" s="43" t="s">
        <v>25</v>
      </c>
      <c r="B37" s="83">
        <f>IF(ISNUMBER('Tabulka č. 1'!B37-'KN 2018 TV tab.1'!B37),ROUND('Tabulka č. 1'!B37-'KN 2018 TV tab.1'!B37,2),"")</f>
        <v>0</v>
      </c>
      <c r="C37" s="83">
        <f>IF(ISNUMBER('Tabulka č. 1'!C37-'KN 2018 TV tab.1'!C37),ROUND('Tabulka č. 1'!C37-'KN 2018 TV tab.1'!C37,2),"")</f>
        <v>-1.42</v>
      </c>
      <c r="D37" s="83">
        <f>IF(ISNUMBER('Tabulka č. 1'!D37-'KN 2018 TV tab.1'!D37),ROUND('Tabulka č. 1'!D37-'KN 2018 TV tab.1'!D37,2),"")</f>
        <v>0</v>
      </c>
      <c r="E37" s="83">
        <f>IF(ISNUMBER('Tabulka č. 1'!E37-'KN 2018 TV tab.1'!E37),ROUND('Tabulka č. 1'!E37-'KN 2018 TV tab.1'!E37,2),"")</f>
        <v>0</v>
      </c>
      <c r="F37" s="83">
        <f>IF(ISNUMBER('Tabulka č. 1'!F37-'KN 2018 TV tab.1'!F37),ROUND('Tabulka č. 1'!F37-'KN 2018 TV tab.1'!F37,2),"")</f>
        <v>-11.55</v>
      </c>
      <c r="G37" s="84">
        <f>IF(ISNUMBER('Tabulka č. 1'!G37-'KN 2018 TV tab.1'!G37),ROUND('Tabulka č. 1'!G37-'KN 2018 TV tab.1'!G37,2),"")</f>
        <v>-7.0000000000000007E-2</v>
      </c>
      <c r="H37" s="83">
        <f>IF(ISNUMBER('Tabulka č. 1'!H37-'KN 2018 TV tab.1'!H37),ROUND('Tabulka č. 1'!H37-'KN 2018 TV tab.1'!H37,2),"")</f>
        <v>-0.56000000000000005</v>
      </c>
      <c r="I37" s="83">
        <f>IF(ISNUMBER('Tabulka č. 1'!I37-'KN 2018 TV tab.1'!I37),ROUND('Tabulka č. 1'!I37-'KN 2018 TV tab.1'!I37,2),"")</f>
        <v>0</v>
      </c>
      <c r="J37" s="83">
        <f>IF(ISNUMBER('Tabulka č. 1'!J37-'KN 2018 TV tab.1'!J37),ROUND('Tabulka č. 1'!J37-'KN 2018 TV tab.1'!J37,2),"")</f>
        <v>0</v>
      </c>
      <c r="K37" s="83">
        <f>IF(ISNUMBER('Tabulka č. 1'!K37-'KN 2018 TV tab.1'!K37),ROUND('Tabulka č. 1'!K37-'KN 2018 TV tab.1'!K37,2),"")</f>
        <v>0</v>
      </c>
      <c r="L37" s="83">
        <f>IF(ISNUMBER('Tabulka č. 1'!L37-'KN 2018 TV tab.1'!L37),ROUND('Tabulka č. 1'!L37-'KN 2018 TV tab.1'!L37,2),"")</f>
        <v>-0.02</v>
      </c>
      <c r="M37" s="83">
        <f>IF(ISNUMBER('Tabulka č. 1'!M37-'KN 2018 TV tab.1'!M37),ROUND('Tabulka č. 1'!M37-'KN 2018 TV tab.1'!M37,2),"")</f>
        <v>0</v>
      </c>
      <c r="N37" s="83">
        <f>IF(ISNUMBER('Tabulka č. 1'!N37-'KN 2018 TV tab.1'!N37),ROUND('Tabulka č. 1'!N37-'KN 2018 TV tab.1'!N37,2),"")</f>
        <v>-1</v>
      </c>
      <c r="O37" s="85">
        <f>IF(ISNUMBER('Tabulka č. 1'!O37-'KN 2018 TV tab.1'!O37),ROUND('Tabulka č. 1'!O37-'KN 2018 TV tab.1'!O37,2),"")</f>
        <v>0</v>
      </c>
      <c r="P37" s="48">
        <f t="shared" si="4"/>
        <v>-1.0442857142857143</v>
      </c>
    </row>
    <row r="38" spans="1:16" s="39" customFormat="1" x14ac:dyDescent="0.25">
      <c r="A38" s="42" t="s">
        <v>26</v>
      </c>
      <c r="B38" s="86">
        <f>IF(ISNUMBER('Tabulka č. 1'!B38-'KN 2018 TV tab.1'!B38),ROUND('Tabulka č. 1'!B38-'KN 2018 TV tab.1'!B38,0),"")</f>
        <v>5470</v>
      </c>
      <c r="C38" s="86">
        <f>IF(ISNUMBER('Tabulka č. 1'!C38-'KN 2018 TV tab.1'!C38),ROUND('Tabulka č. 1'!C38-'KN 2018 TV tab.1'!C38,0),"")</f>
        <v>4807</v>
      </c>
      <c r="D38" s="86">
        <f>IF(ISNUMBER('Tabulka č. 1'!D38-'KN 2018 TV tab.1'!D38),ROUND('Tabulka č. 1'!D38-'KN 2018 TV tab.1'!D38,0),"")</f>
        <v>5098</v>
      </c>
      <c r="E38" s="86">
        <f>IF(ISNUMBER('Tabulka č. 1'!E38-'KN 2018 TV tab.1'!E38),ROUND('Tabulka č. 1'!E38-'KN 2018 TV tab.1'!E38,0),"")</f>
        <v>5109</v>
      </c>
      <c r="F38" s="86">
        <f>IF(ISNUMBER('Tabulka č. 1'!F38-'KN 2018 TV tab.1'!F38),ROUND('Tabulka č. 1'!F38-'KN 2018 TV tab.1'!F38,0),"")</f>
        <v>5800</v>
      </c>
      <c r="G38" s="86">
        <f>IF(ISNUMBER('Tabulka č. 1'!G38-'KN 2018 TV tab.1'!G38),ROUND('Tabulka č. 1'!G38-'KN 2018 TV tab.1'!G38,0),"")</f>
        <v>4717</v>
      </c>
      <c r="H38" s="86">
        <f>IF(ISNUMBER('Tabulka č. 1'!H38-'KN 2018 TV tab.1'!H38),ROUND('Tabulka č. 1'!H38-'KN 2018 TV tab.1'!H38,0),"")</f>
        <v>4790</v>
      </c>
      <c r="I38" s="86">
        <f>IF(ISNUMBER('Tabulka č. 1'!I38-'KN 2018 TV tab.1'!I38),ROUND('Tabulka č. 1'!I38-'KN 2018 TV tab.1'!I38,0),"")</f>
        <v>5001</v>
      </c>
      <c r="J38" s="86">
        <f>IF(ISNUMBER('Tabulka č. 1'!J38-'KN 2018 TV tab.1'!J38),ROUND('Tabulka č. 1'!J38-'KN 2018 TV tab.1'!J38,0),"")</f>
        <v>4937</v>
      </c>
      <c r="K38" s="86">
        <f>IF(ISNUMBER('Tabulka č. 1'!K38-'KN 2018 TV tab.1'!K38),ROUND('Tabulka č. 1'!K38-'KN 2018 TV tab.1'!K38,0),"")</f>
        <v>5245</v>
      </c>
      <c r="L38" s="87">
        <f>IF(ISNUMBER('Tabulka č. 1'!L38-'KN 2018 TV tab.1'!L38),ROUND('Tabulka č. 1'!L38-'KN 2018 TV tab.1'!L38,0),"")</f>
        <v>5396</v>
      </c>
      <c r="M38" s="86">
        <f>IF(ISNUMBER('Tabulka č. 1'!M38-'KN 2018 TV tab.1'!M38),ROUND('Tabulka č. 1'!M38-'KN 2018 TV tab.1'!M38,0),"")</f>
        <v>5306</v>
      </c>
      <c r="N38" s="86">
        <f>IF(ISNUMBER('Tabulka č. 1'!N38-'KN 2018 TV tab.1'!N38),ROUND('Tabulka č. 1'!N38-'KN 2018 TV tab.1'!N38,0),"")</f>
        <v>4486</v>
      </c>
      <c r="O38" s="88">
        <f>IF(ISNUMBER('Tabulka č. 1'!O38-'KN 2018 TV tab.1'!O38),ROUND('Tabulka č. 1'!O38-'KN 2018 TV tab.1'!O38,0),"")</f>
        <v>5440</v>
      </c>
      <c r="P38" s="49">
        <f t="shared" si="4"/>
        <v>5114.4285714285716</v>
      </c>
    </row>
    <row r="39" spans="1:16" x14ac:dyDescent="0.25">
      <c r="A39" s="43" t="s">
        <v>27</v>
      </c>
      <c r="B39" s="83">
        <f>IF(ISNUMBER('Tabulka č. 1'!B39-'KN 2018 TV tab.1'!B39),ROUND('Tabulka č. 1'!B39-'KN 2018 TV tab.1'!B39,2),"")</f>
        <v>0</v>
      </c>
      <c r="C39" s="83">
        <f>IF(ISNUMBER('Tabulka č. 1'!C39-'KN 2018 TV tab.1'!C39),ROUND('Tabulka č. 1'!C39-'KN 2018 TV tab.1'!C39,2),"")</f>
        <v>-4</v>
      </c>
      <c r="D39" s="83">
        <f>IF(ISNUMBER('Tabulka č. 1'!D39-'KN 2018 TV tab.1'!D39),ROUND('Tabulka č. 1'!D39-'KN 2018 TV tab.1'!D39,2),"")</f>
        <v>0</v>
      </c>
      <c r="E39" s="83">
        <f>IF(ISNUMBER('Tabulka č. 1'!E39-'KN 2018 TV tab.1'!E39),ROUND('Tabulka č. 1'!E39-'KN 2018 TV tab.1'!E39,2),"")</f>
        <v>0</v>
      </c>
      <c r="F39" s="83">
        <f>IF(ISNUMBER('Tabulka č. 1'!F39-'KN 2018 TV tab.1'!F39),ROUND('Tabulka č. 1'!F39-'KN 2018 TV tab.1'!F39,2),"")</f>
        <v>-10.55</v>
      </c>
      <c r="G39" s="84">
        <f>IF(ISNUMBER('Tabulka č. 1'!G39-'KN 2018 TV tab.1'!G39),ROUND('Tabulka č. 1'!G39-'KN 2018 TV tab.1'!G39,2),"")</f>
        <v>0</v>
      </c>
      <c r="H39" s="83">
        <f>IF(ISNUMBER('Tabulka č. 1'!H39-'KN 2018 TV tab.1'!H39),ROUND('Tabulka č. 1'!H39-'KN 2018 TV tab.1'!H39,2),"")</f>
        <v>0</v>
      </c>
      <c r="I39" s="83">
        <f>IF(ISNUMBER('Tabulka č. 1'!I39-'KN 2018 TV tab.1'!I39),ROUND('Tabulka č. 1'!I39-'KN 2018 TV tab.1'!I39,2),"")</f>
        <v>0</v>
      </c>
      <c r="J39" s="83">
        <f>IF(ISNUMBER('Tabulka č. 1'!J39-'KN 2018 TV tab.1'!J39),ROUND('Tabulka č. 1'!J39-'KN 2018 TV tab.1'!J39,2),"")</f>
        <v>0</v>
      </c>
      <c r="K39" s="83">
        <f>IF(ISNUMBER('Tabulka č. 1'!K39-'KN 2018 TV tab.1'!K39),ROUND('Tabulka č. 1'!K39-'KN 2018 TV tab.1'!K39,2),"")</f>
        <v>0</v>
      </c>
      <c r="L39" s="83">
        <f>IF(ISNUMBER('Tabulka č. 1'!L39-'KN 2018 TV tab.1'!L39),ROUND('Tabulka č. 1'!L39-'KN 2018 TV tab.1'!L39,2),"")</f>
        <v>0</v>
      </c>
      <c r="M39" s="83">
        <f>IF(ISNUMBER('Tabulka č. 1'!M39-'KN 2018 TV tab.1'!M39),ROUND('Tabulka č. 1'!M39-'KN 2018 TV tab.1'!M39,2),"")</f>
        <v>0</v>
      </c>
      <c r="N39" s="83">
        <f>IF(ISNUMBER('Tabulka č. 1'!N39-'KN 2018 TV tab.1'!N39),ROUND('Tabulka č. 1'!N39-'KN 2018 TV tab.1'!N39,2),"")</f>
        <v>0</v>
      </c>
      <c r="O39" s="85">
        <f>IF(ISNUMBER('Tabulka č. 1'!O39-'KN 2018 TV tab.1'!O39),ROUND('Tabulka č. 1'!O39-'KN 2018 TV tab.1'!O39,2),"")</f>
        <v>0</v>
      </c>
      <c r="P39" s="48">
        <f t="shared" si="4"/>
        <v>-1.0392857142857144</v>
      </c>
    </row>
    <row r="40" spans="1:16" s="39" customFormat="1" ht="15.75" thickBot="1" x14ac:dyDescent="0.3">
      <c r="A40" s="44" t="s">
        <v>28</v>
      </c>
      <c r="B40" s="89">
        <f>IF(ISNUMBER('Tabulka č. 1'!B40-'KN 2018 TV tab.1'!B40),ROUND('Tabulka č. 1'!B40-'KN 2018 TV tab.1'!B40,0),"")</f>
        <v>2260</v>
      </c>
      <c r="C40" s="89">
        <f>IF(ISNUMBER('Tabulka č. 1'!C40-'KN 2018 TV tab.1'!C40),ROUND('Tabulka č. 1'!C40-'KN 2018 TV tab.1'!C40,0),"")</f>
        <v>1963</v>
      </c>
      <c r="D40" s="89">
        <f>IF(ISNUMBER('Tabulka č. 1'!D40-'KN 2018 TV tab.1'!D40),ROUND('Tabulka č. 1'!D40-'KN 2018 TV tab.1'!D40,0),"")</f>
        <v>1923</v>
      </c>
      <c r="E40" s="89">
        <f>IF(ISNUMBER('Tabulka č. 1'!E40-'KN 2018 TV tab.1'!E40),ROUND('Tabulka č. 1'!E40-'KN 2018 TV tab.1'!E40,0),"")</f>
        <v>1998</v>
      </c>
      <c r="F40" s="89">
        <f>IF(ISNUMBER('Tabulka č. 1'!F40-'KN 2018 TV tab.1'!F40),ROUND('Tabulka č. 1'!F40-'KN 2018 TV tab.1'!F40,0),"")</f>
        <v>2200</v>
      </c>
      <c r="G40" s="89">
        <f>IF(ISNUMBER('Tabulka č. 1'!G40-'KN 2018 TV tab.1'!G40),ROUND('Tabulka č. 1'!G40-'KN 2018 TV tab.1'!G40,0),"")</f>
        <v>1773</v>
      </c>
      <c r="H40" s="89">
        <f>IF(ISNUMBER('Tabulka č. 1'!H40-'KN 2018 TV tab.1'!H40),ROUND('Tabulka č. 1'!H40-'KN 2018 TV tab.1'!H40,0),"")</f>
        <v>2160</v>
      </c>
      <c r="I40" s="89">
        <f>IF(ISNUMBER('Tabulka č. 1'!I40-'KN 2018 TV tab.1'!I40),ROUND('Tabulka č. 1'!I40-'KN 2018 TV tab.1'!I40,0),"")</f>
        <v>2272</v>
      </c>
      <c r="J40" s="89">
        <f>IF(ISNUMBER('Tabulka č. 1'!J40-'KN 2018 TV tab.1'!J40),ROUND('Tabulka č. 1'!J40-'KN 2018 TV tab.1'!J40,0),"")</f>
        <v>2529</v>
      </c>
      <c r="K40" s="89">
        <f>IF(ISNUMBER('Tabulka č. 1'!K40-'KN 2018 TV tab.1'!K40),ROUND('Tabulka č. 1'!K40-'KN 2018 TV tab.1'!K40,0),"")</f>
        <v>2139</v>
      </c>
      <c r="L40" s="90">
        <f>IF(ISNUMBER('Tabulka č. 1'!L40-'KN 2018 TV tab.1'!L40),ROUND('Tabulka č. 1'!L40-'KN 2018 TV tab.1'!L40,0),"")</f>
        <v>2183</v>
      </c>
      <c r="M40" s="89">
        <f>IF(ISNUMBER('Tabulka č. 1'!M40-'KN 2018 TV tab.1'!M40),ROUND('Tabulka č. 1'!M40-'KN 2018 TV tab.1'!M40,0),"")</f>
        <v>2033</v>
      </c>
      <c r="N40" s="89">
        <f>IF(ISNUMBER('Tabulka č. 1'!N40-'KN 2018 TV tab.1'!N40),ROUND('Tabulka č. 1'!N40-'KN 2018 TV tab.1'!N40,0),"")</f>
        <v>2650</v>
      </c>
      <c r="O40" s="91">
        <f>IF(ISNUMBER('Tabulka č. 1'!O40-'KN 2018 TV tab.1'!O40),ROUND('Tabulka č. 1'!O40-'KN 2018 TV tab.1'!O40,0),"")</f>
        <v>2170</v>
      </c>
      <c r="P40" s="50">
        <f t="shared" si="4"/>
        <v>2160.9285714285716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sqref="A1:P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2018 a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2019 oproti roku 2018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2019'!A11</f>
        <v>23-51-H/01 Strojní mechanik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2'!B7-'KN 2018 TV tab.2'!B7),ROUND('Tabulka č. 2'!B7-'KN 2018 TV tab.2'!B7,0),"")</f>
        <v>3448</v>
      </c>
      <c r="C7" s="79">
        <f>IF(ISNUMBER('Tabulka č. 2'!C7-'KN 2018 TV tab.2'!C7),ROUND('Tabulka č. 2'!C7-'KN 2018 TV tab.2'!C7,0),"")</f>
        <v>4440</v>
      </c>
      <c r="D7" s="79">
        <f>IF(ISNUMBER('Tabulka č. 2'!D7-'KN 2018 TV tab.2'!D7),ROUND('Tabulka č. 2'!D7-'KN 2018 TV tab.2'!D7,0),"")</f>
        <v>3055</v>
      </c>
      <c r="E7" s="79">
        <f>IF(ISNUMBER('Tabulka č. 2'!E7-'KN 2018 TV tab.2'!E7),ROUND('Tabulka č. 2'!E7-'KN 2018 TV tab.2'!E7,0),"")</f>
        <v>6519</v>
      </c>
      <c r="F7" s="79">
        <f>IF(ISNUMBER('Tabulka č. 2'!F7-'KN 2018 TV tab.2'!F7),ROUND('Tabulka č. 2'!F7-'KN 2018 TV tab.2'!F7,0),"")</f>
        <v>5040</v>
      </c>
      <c r="G7" s="79">
        <f>IF(ISNUMBER('Tabulka č. 2'!G7-'KN 2018 TV tab.2'!G7),ROUND('Tabulka č. 2'!G7-'KN 2018 TV tab.2'!G7,0),"")</f>
        <v>4966</v>
      </c>
      <c r="H7" s="79">
        <f>IF(ISNUMBER('Tabulka č. 2'!H7-'KN 2018 TV tab.2'!H7),ROUND('Tabulka č. 2'!H7-'KN 2018 TV tab.2'!H7,0),"")</f>
        <v>3509</v>
      </c>
      <c r="I7" s="79">
        <f>IF(ISNUMBER('Tabulka č. 2'!I7-'KN 2018 TV tab.2'!I7),ROUND('Tabulka č. 2'!I7-'KN 2018 TV tab.2'!I7,0),"")</f>
        <v>3245</v>
      </c>
      <c r="J7" s="79">
        <f>IF(ISNUMBER('Tabulka č. 2'!J7-'KN 2018 TV tab.2'!J7),ROUND('Tabulka č. 2'!J7-'KN 2018 TV tab.2'!J7,0),"")</f>
        <v>3284</v>
      </c>
      <c r="K7" s="79">
        <f>IF(ISNUMBER('Tabulka č. 2'!K7-'KN 2018 TV tab.2'!K7),ROUND('Tabulka č. 2'!K7-'KN 2018 TV tab.2'!K7,0),"")</f>
        <v>3266</v>
      </c>
      <c r="L7" s="79">
        <f>IF(ISNUMBER('Tabulka č. 2'!L7-'KN 2018 TV tab.2'!L7),ROUND('Tabulka č. 2'!L7-'KN 2018 TV tab.2'!L7,0),"")</f>
        <v>2750</v>
      </c>
      <c r="M7" s="79">
        <f>IF(ISNUMBER('Tabulka č. 2'!M7-'KN 2018 TV tab.2'!M7),ROUND('Tabulka č. 2'!M7-'KN 2018 TV tab.2'!M7,0),"")</f>
        <v>3302</v>
      </c>
      <c r="N7" s="79">
        <f>IF(ISNUMBER('Tabulka č. 2'!N7-'KN 2018 TV tab.2'!N7),ROUND('Tabulka č. 2'!N7-'KN 2018 TV tab.2'!N7,0),"")</f>
        <v>4947</v>
      </c>
      <c r="O7" s="80">
        <f>IF(ISNUMBER('Tabulka č. 2'!O7-'KN 2018 TV tab.2'!O7),ROUND('Tabulka č. 2'!O7-'KN 2018 TV tab.2'!O7,0),"")</f>
        <v>3299</v>
      </c>
      <c r="P7" s="46">
        <f>IF(ISNUMBER(AVERAGE(B7:O7)),AVERAGE(B7:O7),"")</f>
        <v>3933.5714285714284</v>
      </c>
    </row>
    <row r="8" spans="1:31" s="39" customFormat="1" x14ac:dyDescent="0.25">
      <c r="A8" s="42" t="s">
        <v>52</v>
      </c>
      <c r="B8" s="81">
        <f>IF(ISNUMBER('Tabulka č. 2'!B8-'KN 2018 TV tab.2'!B8),ROUND('Tabulka č. 2'!B8-'KN 2018 TV tab.2'!B8,0),"")</f>
        <v>0</v>
      </c>
      <c r="C8" s="81">
        <f>IF(ISNUMBER('Tabulka č. 2'!C8-'KN 2018 TV tab.2'!C8),ROUND('Tabulka č. 2'!C8-'KN 2018 TV tab.2'!C8,0),"")</f>
        <v>92</v>
      </c>
      <c r="D8" s="81">
        <f>IF(ISNUMBER('Tabulka č. 2'!D8-'KN 2018 TV tab.2'!D8),ROUND('Tabulka č. 2'!D8-'KN 2018 TV tab.2'!D8,0),"")</f>
        <v>50</v>
      </c>
      <c r="E8" s="81">
        <f>IF(ISNUMBER('Tabulka č. 2'!E8-'KN 2018 TV tab.2'!E8),ROUND('Tabulka č. 2'!E8-'KN 2018 TV tab.2'!E8,0),"")</f>
        <v>31</v>
      </c>
      <c r="F8" s="81">
        <f>IF(ISNUMBER('Tabulka č. 2'!F8-'KN 2018 TV tab.2'!F8),ROUND('Tabulka č. 2'!F8-'KN 2018 TV tab.2'!F8,0),"")</f>
        <v>0</v>
      </c>
      <c r="G8" s="81">
        <f>IF(ISNUMBER('Tabulka č. 2'!G8-'KN 2018 TV tab.2'!G8),ROUND('Tabulka č. 2'!G8-'KN 2018 TV tab.2'!G8,0),"")</f>
        <v>20</v>
      </c>
      <c r="H8" s="81">
        <f>IF(ISNUMBER('Tabulka č. 2'!H8-'KN 2018 TV tab.2'!H8),ROUND('Tabulka č. 2'!H8-'KN 2018 TV tab.2'!H8,0),"")</f>
        <v>30</v>
      </c>
      <c r="I8" s="81">
        <f>IF(ISNUMBER('Tabulka č. 2'!I8-'KN 2018 TV tab.2'!I8),ROUND('Tabulka č. 2'!I8-'KN 2018 TV tab.2'!I8,0),"")</f>
        <v>1</v>
      </c>
      <c r="J8" s="81">
        <f>IF(ISNUMBER('Tabulka č. 2'!J8-'KN 2018 TV tab.2'!J8),ROUND('Tabulka č. 2'!J8-'KN 2018 TV tab.2'!J8,0),"")</f>
        <v>10</v>
      </c>
      <c r="K8" s="81">
        <f>IF(ISNUMBER('Tabulka č. 2'!K8-'KN 2018 TV tab.2'!K8),ROUND('Tabulka č. 2'!K8-'KN 2018 TV tab.2'!K8,0),"")</f>
        <v>20</v>
      </c>
      <c r="L8" s="81">
        <f>IF(ISNUMBER('Tabulka č. 2'!L8-'KN 2018 TV tab.2'!L8),ROUND('Tabulka č. 2'!L8-'KN 2018 TV tab.2'!L8,0),"")</f>
        <v>8</v>
      </c>
      <c r="M8" s="81">
        <f>IF(ISNUMBER('Tabulka č. 2'!M8-'KN 2018 TV tab.2'!M8),ROUND('Tabulka č. 2'!M8-'KN 2018 TV tab.2'!M8,0),"")</f>
        <v>30</v>
      </c>
      <c r="N8" s="81">
        <f>IF(ISNUMBER('Tabulka č. 2'!N8-'KN 2018 TV tab.2'!N8),ROUND('Tabulka č. 2'!N8-'KN 2018 TV tab.2'!N8,0),"")</f>
        <v>72</v>
      </c>
      <c r="O8" s="82">
        <f>IF(ISNUMBER('Tabulka č. 2'!O8-'KN 2018 TV tab.2'!O8),ROUND('Tabulka č. 2'!O8-'KN 2018 TV tab.2'!O8,0),"")</f>
        <v>25</v>
      </c>
      <c r="P8" s="47">
        <f t="shared" ref="P8:P12" si="0">IF(ISNUMBER(AVERAGE(B8:O8)),AVERAGE(B8:O8),"")</f>
        <v>27.785714285714285</v>
      </c>
    </row>
    <row r="9" spans="1:31" x14ac:dyDescent="0.25">
      <c r="A9" s="43" t="s">
        <v>25</v>
      </c>
      <c r="B9" s="83">
        <f>IF(ISNUMBER('Tabulka č. 2'!B9-'KN 2018 TV tab.2'!B9),ROUND('Tabulka č. 2'!B9-'KN 2018 TV tab.2'!B9,2),"")</f>
        <v>0</v>
      </c>
      <c r="C9" s="83">
        <f>IF(ISNUMBER('Tabulka č. 2'!C9-'KN 2018 TV tab.2'!C9),ROUND('Tabulka č. 2'!C9-'KN 2018 TV tab.2'!C9,2),"")</f>
        <v>-1.34</v>
      </c>
      <c r="D9" s="83">
        <f>IF(ISNUMBER('Tabulka č. 2'!D9-'KN 2018 TV tab.2'!D9),ROUND('Tabulka č. 2'!D9-'KN 2018 TV tab.2'!D9,2),"")</f>
        <v>0</v>
      </c>
      <c r="E9" s="83">
        <f>IF(ISNUMBER('Tabulka č. 2'!E9-'KN 2018 TV tab.2'!E9),ROUND('Tabulka č. 2'!E9-'KN 2018 TV tab.2'!E9,2),"")</f>
        <v>-3.01</v>
      </c>
      <c r="F9" s="83">
        <f>IF(ISNUMBER('Tabulka č. 2'!F9-'KN 2018 TV tab.2'!F9),ROUND('Tabulka č. 2'!F9-'KN 2018 TV tab.2'!F9,2),"")</f>
        <v>0.49</v>
      </c>
      <c r="G9" s="84">
        <f>IF(ISNUMBER('Tabulka č. 2'!G9-'KN 2018 TV tab.2'!G9),ROUND('Tabulka č. 2'!G9-'KN 2018 TV tab.2'!G9,2),"")</f>
        <v>-1.91</v>
      </c>
      <c r="H9" s="83">
        <f>IF(ISNUMBER('Tabulka č. 2'!H9-'KN 2018 TV tab.2'!H9),ROUND('Tabulka č. 2'!H9-'KN 2018 TV tab.2'!H9,2),"")</f>
        <v>-0.81</v>
      </c>
      <c r="I9" s="83">
        <f>IF(ISNUMBER('Tabulka č. 2'!I9-'KN 2018 TV tab.2'!I9),ROUND('Tabulka č. 2'!I9-'KN 2018 TV tab.2'!I9,2),"")</f>
        <v>0</v>
      </c>
      <c r="J9" s="83">
        <f>IF(ISNUMBER('Tabulka č. 2'!J9-'KN 2018 TV tab.2'!J9),ROUND('Tabulka č. 2'!J9-'KN 2018 TV tab.2'!J9,2),"")</f>
        <v>0</v>
      </c>
      <c r="K9" s="83">
        <f>IF(ISNUMBER('Tabulka č. 2'!K9-'KN 2018 TV tab.2'!K9),ROUND('Tabulka č. 2'!K9-'KN 2018 TV tab.2'!K9,2),"")</f>
        <v>0</v>
      </c>
      <c r="L9" s="83">
        <f>IF(ISNUMBER('Tabulka č. 2'!L9-'KN 2018 TV tab.2'!L9),ROUND('Tabulka č. 2'!L9-'KN 2018 TV tab.2'!L9,2),"")</f>
        <v>0.75</v>
      </c>
      <c r="M9" s="83">
        <f>IF(ISNUMBER('Tabulka č. 2'!M9-'KN 2018 TV tab.2'!M9),ROUND('Tabulka č. 2'!M9-'KN 2018 TV tab.2'!M9,2),"")</f>
        <v>0</v>
      </c>
      <c r="N9" s="83">
        <f>IF(ISNUMBER('Tabulka č. 2'!N9-'KN 2018 TV tab.2'!N9),ROUND('Tabulka č. 2'!N9-'KN 2018 TV tab.2'!N9,2),"")</f>
        <v>-4</v>
      </c>
      <c r="O9" s="85">
        <f>IF(ISNUMBER('Tabulka č. 2'!O9-'KN 2018 TV tab.2'!O9),ROUND('Tabulka č. 2'!O9-'KN 2018 TV tab.2'!O9,2),"")</f>
        <v>0</v>
      </c>
      <c r="P9" s="48">
        <f t="shared" si="0"/>
        <v>-0.70214285714285718</v>
      </c>
    </row>
    <row r="10" spans="1:31" s="39" customFormat="1" x14ac:dyDescent="0.25">
      <c r="A10" s="42" t="s">
        <v>26</v>
      </c>
      <c r="B10" s="86">
        <f>IF(ISNUMBER('Tabulka č. 2'!B10-'KN 2018 TV tab.2'!B10),ROUND('Tabulka č. 2'!B10-'KN 2018 TV tab.2'!B10,0),"")</f>
        <v>5470</v>
      </c>
      <c r="C10" s="86">
        <f>IF(ISNUMBER('Tabulka č. 2'!C10-'KN 2018 TV tab.2'!C10),ROUND('Tabulka č. 2'!C10-'KN 2018 TV tab.2'!C10,0),"")</f>
        <v>4807</v>
      </c>
      <c r="D10" s="86">
        <f>IF(ISNUMBER('Tabulka č. 2'!D10-'KN 2018 TV tab.2'!D10),ROUND('Tabulka č. 2'!D10-'KN 2018 TV tab.2'!D10,0),"")</f>
        <v>5098</v>
      </c>
      <c r="E10" s="86">
        <f>IF(ISNUMBER('Tabulka č. 2'!E10-'KN 2018 TV tab.2'!E10),ROUND('Tabulka č. 2'!E10-'KN 2018 TV tab.2'!E10,0),"")</f>
        <v>5109</v>
      </c>
      <c r="F10" s="86">
        <f>IF(ISNUMBER('Tabulka č. 2'!F10-'KN 2018 TV tab.2'!F10),ROUND('Tabulka č. 2'!F10-'KN 2018 TV tab.2'!F10,0),"")</f>
        <v>5800</v>
      </c>
      <c r="G10" s="86">
        <f>IF(ISNUMBER('Tabulka č. 2'!G10-'KN 2018 TV tab.2'!G10),ROUND('Tabulka č. 2'!G10-'KN 2018 TV tab.2'!G10,0),"")</f>
        <v>4717</v>
      </c>
      <c r="H10" s="86">
        <f>IF(ISNUMBER('Tabulka č. 2'!H10-'KN 2018 TV tab.2'!H10),ROUND('Tabulka č. 2'!H10-'KN 2018 TV tab.2'!H10,0),"")</f>
        <v>4790</v>
      </c>
      <c r="I10" s="86">
        <f>IF(ISNUMBER('Tabulka č. 2'!I10-'KN 2018 TV tab.2'!I10),ROUND('Tabulka č. 2'!I10-'KN 2018 TV tab.2'!I10,0),"")</f>
        <v>5001</v>
      </c>
      <c r="J10" s="86">
        <f>IF(ISNUMBER('Tabulka č. 2'!J10-'KN 2018 TV tab.2'!J10),ROUND('Tabulka č. 2'!J10-'KN 2018 TV tab.2'!J10,0),"")</f>
        <v>4937</v>
      </c>
      <c r="K10" s="86">
        <f>IF(ISNUMBER('Tabulka č. 2'!K10-'KN 2018 TV tab.2'!K10),ROUND('Tabulka č. 2'!K10-'KN 2018 TV tab.2'!K10,0),"")</f>
        <v>5245</v>
      </c>
      <c r="L10" s="87">
        <f>IF(ISNUMBER('Tabulka č. 2'!L10-'KN 2018 TV tab.2'!L10),ROUND('Tabulka č. 2'!L10-'KN 2018 TV tab.2'!L10,0),"")</f>
        <v>5396</v>
      </c>
      <c r="M10" s="86">
        <f>IF(ISNUMBER('Tabulka č. 2'!M10-'KN 2018 TV tab.2'!M10),ROUND('Tabulka č. 2'!M10-'KN 2018 TV tab.2'!M10,0),"")</f>
        <v>5306</v>
      </c>
      <c r="N10" s="86">
        <f>IF(ISNUMBER('Tabulka č. 2'!N10-'KN 2018 TV tab.2'!N10),ROUND('Tabulka č. 2'!N10-'KN 2018 TV tab.2'!N10,0),"")</f>
        <v>4486</v>
      </c>
      <c r="O10" s="88">
        <f>IF(ISNUMBER('Tabulka č. 2'!O10-'KN 2018 TV tab.2'!O10),ROUND('Tabulka č. 2'!O10-'KN 2018 TV tab.2'!O10,0),"")</f>
        <v>5440</v>
      </c>
      <c r="P10" s="49">
        <f t="shared" si="0"/>
        <v>5114.4285714285716</v>
      </c>
    </row>
    <row r="11" spans="1:31" x14ac:dyDescent="0.25">
      <c r="A11" s="43" t="s">
        <v>27</v>
      </c>
      <c r="B11" s="83">
        <f>IF(ISNUMBER('Tabulka č. 2'!B11-'KN 2018 TV tab.2'!B11),ROUND('Tabulka č. 2'!B11-'KN 2018 TV tab.2'!B11,2),"")</f>
        <v>0</v>
      </c>
      <c r="C11" s="83">
        <f>IF(ISNUMBER('Tabulka č. 2'!C11-'KN 2018 TV tab.2'!C11),ROUND('Tabulka č. 2'!C11-'KN 2018 TV tab.2'!C11,2),"")</f>
        <v>-4</v>
      </c>
      <c r="D11" s="83">
        <f>IF(ISNUMBER('Tabulka č. 2'!D11-'KN 2018 TV tab.2'!D11),ROUND('Tabulka č. 2'!D11-'KN 2018 TV tab.2'!D11,2),"")</f>
        <v>0</v>
      </c>
      <c r="E11" s="83">
        <f>IF(ISNUMBER('Tabulka č. 2'!E11-'KN 2018 TV tab.2'!E11),ROUND('Tabulka č. 2'!E11-'KN 2018 TV tab.2'!E11,2),"")</f>
        <v>0</v>
      </c>
      <c r="F11" s="83">
        <f>IF(ISNUMBER('Tabulka č. 2'!F11-'KN 2018 TV tab.2'!F11),ROUND('Tabulka č. 2'!F11-'KN 2018 TV tab.2'!F11,2),"")</f>
        <v>-18.13</v>
      </c>
      <c r="G11" s="84">
        <f>IF(ISNUMBER('Tabulka č. 2'!G11-'KN 2018 TV tab.2'!G11),ROUND('Tabulka č. 2'!G11-'KN 2018 TV tab.2'!G11,2),"")</f>
        <v>0</v>
      </c>
      <c r="H11" s="83">
        <f>IF(ISNUMBER('Tabulka č. 2'!H11-'KN 2018 TV tab.2'!H11),ROUND('Tabulka č. 2'!H11-'KN 2018 TV tab.2'!H11,2),"")</f>
        <v>0</v>
      </c>
      <c r="I11" s="83">
        <f>IF(ISNUMBER('Tabulka č. 2'!I11-'KN 2018 TV tab.2'!I11),ROUND('Tabulka č. 2'!I11-'KN 2018 TV tab.2'!I11,2),"")</f>
        <v>0</v>
      </c>
      <c r="J11" s="83">
        <f>IF(ISNUMBER('Tabulka č. 2'!J11-'KN 2018 TV tab.2'!J11),ROUND('Tabulka č. 2'!J11-'KN 2018 TV tab.2'!J11,2),"")</f>
        <v>0</v>
      </c>
      <c r="K11" s="83">
        <f>IF(ISNUMBER('Tabulka č. 2'!K11-'KN 2018 TV tab.2'!K11),ROUND('Tabulka č. 2'!K11-'KN 2018 TV tab.2'!K11,2),"")</f>
        <v>0</v>
      </c>
      <c r="L11" s="83">
        <f>IF(ISNUMBER('Tabulka č. 2'!L11-'KN 2018 TV tab.2'!L11),ROUND('Tabulka č. 2'!L11-'KN 2018 TV tab.2'!L11,2),"")</f>
        <v>0</v>
      </c>
      <c r="M11" s="83">
        <f>IF(ISNUMBER('Tabulka č. 2'!M11-'KN 2018 TV tab.2'!M11),ROUND('Tabulka č. 2'!M11-'KN 2018 TV tab.2'!M11,2),"")</f>
        <v>0</v>
      </c>
      <c r="N11" s="83">
        <f>IF(ISNUMBER('Tabulka č. 2'!N11-'KN 2018 TV tab.2'!N11),ROUND('Tabulka č. 2'!N11-'KN 2018 TV tab.2'!N11,2),"")</f>
        <v>0</v>
      </c>
      <c r="O11" s="85">
        <f>IF(ISNUMBER('Tabulka č. 2'!O11-'KN 2018 TV tab.2'!O11),ROUND('Tabulka č. 2'!O11-'KN 2018 TV tab.2'!O11,2),"")</f>
        <v>0</v>
      </c>
      <c r="P11" s="48">
        <f t="shared" si="0"/>
        <v>-1.5807142857142857</v>
      </c>
    </row>
    <row r="12" spans="1:31" s="39" customFormat="1" ht="15.75" thickBot="1" x14ac:dyDescent="0.3">
      <c r="A12" s="44" t="s">
        <v>28</v>
      </c>
      <c r="B12" s="89">
        <f>IF(ISNUMBER('Tabulka č. 2'!B12-'KN 2018 TV tab.2'!B12),ROUND('Tabulka č. 2'!B12-'KN 2018 TV tab.2'!B12,0),"")</f>
        <v>2260</v>
      </c>
      <c r="C12" s="89">
        <f>IF(ISNUMBER('Tabulka č. 2'!C12-'KN 2018 TV tab.2'!C12),ROUND('Tabulka č. 2'!C12-'KN 2018 TV tab.2'!C12,0),"")</f>
        <v>1963</v>
      </c>
      <c r="D12" s="89">
        <f>IF(ISNUMBER('Tabulka č. 2'!D12-'KN 2018 TV tab.2'!D12),ROUND('Tabulka č. 2'!D12-'KN 2018 TV tab.2'!D12,0),"")</f>
        <v>1923</v>
      </c>
      <c r="E12" s="89">
        <f>IF(ISNUMBER('Tabulka č. 2'!E12-'KN 2018 TV tab.2'!E12),ROUND('Tabulka č. 2'!E12-'KN 2018 TV tab.2'!E12,0),"")</f>
        <v>1998</v>
      </c>
      <c r="F12" s="89">
        <f>IF(ISNUMBER('Tabulka č. 2'!F12-'KN 2018 TV tab.2'!F12),ROUND('Tabulka č. 2'!F12-'KN 2018 TV tab.2'!F12,0),"")</f>
        <v>2200</v>
      </c>
      <c r="G12" s="89">
        <f>IF(ISNUMBER('Tabulka č. 2'!G12-'KN 2018 TV tab.2'!G12),ROUND('Tabulka č. 2'!G12-'KN 2018 TV tab.2'!G12,0),"")</f>
        <v>1773</v>
      </c>
      <c r="H12" s="89">
        <f>IF(ISNUMBER('Tabulka č. 2'!H12-'KN 2018 TV tab.2'!H12),ROUND('Tabulka č. 2'!H12-'KN 2018 TV tab.2'!H12,0),"")</f>
        <v>2160</v>
      </c>
      <c r="I12" s="89">
        <f>IF(ISNUMBER('Tabulka č. 2'!I12-'KN 2018 TV tab.2'!I12),ROUND('Tabulka č. 2'!I12-'KN 2018 TV tab.2'!I12,0),"")</f>
        <v>2272</v>
      </c>
      <c r="J12" s="89">
        <f>IF(ISNUMBER('Tabulka č. 2'!J12-'KN 2018 TV tab.2'!J12),ROUND('Tabulka č. 2'!J12-'KN 2018 TV tab.2'!J12,0),"")</f>
        <v>2529</v>
      </c>
      <c r="K12" s="89">
        <f>IF(ISNUMBER('Tabulka č. 2'!K12-'KN 2018 TV tab.2'!K12),ROUND('Tabulka č. 2'!K12-'KN 2018 TV tab.2'!K12,0),"")</f>
        <v>2139</v>
      </c>
      <c r="L12" s="90">
        <f>IF(ISNUMBER('Tabulka č. 2'!L12-'KN 2018 TV tab.2'!L12),ROUND('Tabulka č. 2'!L12-'KN 2018 TV tab.2'!L12,0),"")</f>
        <v>2183</v>
      </c>
      <c r="M12" s="89">
        <f>IF(ISNUMBER('Tabulka č. 2'!M12-'KN 2018 TV tab.2'!M12),ROUND('Tabulka č. 2'!M12-'KN 2018 TV tab.2'!M12,0),"")</f>
        <v>2033</v>
      </c>
      <c r="N12" s="89">
        <f>IF(ISNUMBER('Tabulka č. 2'!N12-'KN 2018 TV tab.2'!N12),ROUND('Tabulka č. 2'!N12-'KN 2018 TV tab.2'!N12,0),"")</f>
        <v>2650</v>
      </c>
      <c r="O12" s="91">
        <f>IF(ISNUMBER('Tabulka č. 2'!O12-'KN 2018 TV tab.2'!O12),ROUND('Tabulka č. 2'!O12-'KN 2018 TV tab.2'!O12,0),"")</f>
        <v>2170</v>
      </c>
      <c r="P12" s="50">
        <f t="shared" si="0"/>
        <v>2160.9285714285716</v>
      </c>
    </row>
    <row r="13" spans="1:31" s="41" customFormat="1" ht="19.5" thickBot="1" x14ac:dyDescent="0.35">
      <c r="A13" s="98" t="str">
        <f>'KN 2019'!A12</f>
        <v>33-56-H/01 Truhlář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2'!B14-'KN 2018 TV tab.2'!B14),ROUND('Tabulka č. 2'!B14-'KN 2018 TV tab.2'!B14,0),"")</f>
        <v>4586</v>
      </c>
      <c r="C14" s="79">
        <f>IF(ISNUMBER('Tabulka č. 2'!C14-'KN 2018 TV tab.2'!C14),ROUND('Tabulka č. 2'!C14-'KN 2018 TV tab.2'!C14,0),"")</f>
        <v>4390</v>
      </c>
      <c r="D14" s="79">
        <f>IF(ISNUMBER('Tabulka č. 2'!D14-'KN 2018 TV tab.2'!D14),ROUND('Tabulka č. 2'!D14-'KN 2018 TV tab.2'!D14,0),"")</f>
        <v>3082</v>
      </c>
      <c r="E14" s="79">
        <f>IF(ISNUMBER('Tabulka č. 2'!E14-'KN 2018 TV tab.2'!E14),ROUND('Tabulka č. 2'!E14-'KN 2018 TV tab.2'!E14,0),"")</f>
        <v>3840</v>
      </c>
      <c r="F14" s="79">
        <f>IF(ISNUMBER('Tabulka č. 2'!F14-'KN 2018 TV tab.2'!F14),ROUND('Tabulka č. 2'!F14-'KN 2018 TV tab.2'!F14,0),"")</f>
        <v>2481</v>
      </c>
      <c r="G14" s="79">
        <f>IF(ISNUMBER('Tabulka č. 2'!G14-'KN 2018 TV tab.2'!G14),ROUND('Tabulka č. 2'!G14-'KN 2018 TV tab.2'!G14,0),"")</f>
        <v>2885</v>
      </c>
      <c r="H14" s="79">
        <f>IF(ISNUMBER('Tabulka č. 2'!H14-'KN 2018 TV tab.2'!H14),ROUND('Tabulka č. 2'!H14-'KN 2018 TV tab.2'!H14,0),"")</f>
        <v>4297</v>
      </c>
      <c r="I14" s="79">
        <f>IF(ISNUMBER('Tabulka č. 2'!I14-'KN 2018 TV tab.2'!I14),ROUND('Tabulka č. 2'!I14-'KN 2018 TV tab.2'!I14,0),"")</f>
        <v>3253</v>
      </c>
      <c r="J14" s="79">
        <f>IF(ISNUMBER('Tabulka č. 2'!J14-'KN 2018 TV tab.2'!J14),ROUND('Tabulka č. 2'!J14-'KN 2018 TV tab.2'!J14,0),"")</f>
        <v>3446</v>
      </c>
      <c r="K14" s="79">
        <f>IF(ISNUMBER('Tabulka č. 2'!K14-'KN 2018 TV tab.2'!K14),ROUND('Tabulka č. 2'!K14-'KN 2018 TV tab.2'!K14,0),"")</f>
        <v>3444</v>
      </c>
      <c r="L14" s="79">
        <f>IF(ISNUMBER('Tabulka č. 2'!L14-'KN 2018 TV tab.2'!L14),ROUND('Tabulka č. 2'!L14-'KN 2018 TV tab.2'!L14,0),"")</f>
        <v>4440</v>
      </c>
      <c r="M14" s="79">
        <f>IF(ISNUMBER('Tabulka č. 2'!M14-'KN 2018 TV tab.2'!M14),ROUND('Tabulka č. 2'!M14-'KN 2018 TV tab.2'!M14,0),"")</f>
        <v>3353</v>
      </c>
      <c r="N14" s="79">
        <f>IF(ISNUMBER('Tabulka č. 2'!N14-'KN 2018 TV tab.2'!N14),ROUND('Tabulka č. 2'!N14-'KN 2018 TV tab.2'!N14,0),"")</f>
        <v>2802</v>
      </c>
      <c r="O14" s="80">
        <f>IF(ISNUMBER('Tabulka č. 2'!O14-'KN 2018 TV tab.2'!O14),ROUND('Tabulka č. 2'!O14-'KN 2018 TV tab.2'!O14,0),"")</f>
        <v>3272</v>
      </c>
      <c r="P14" s="46">
        <f>IF(ISNUMBER(AVERAGE(B14:O14)),AVERAGE(B14:O14),"")</f>
        <v>3540.7857142857142</v>
      </c>
    </row>
    <row r="15" spans="1:31" s="39" customFormat="1" x14ac:dyDescent="0.25">
      <c r="A15" s="42" t="s">
        <v>52</v>
      </c>
      <c r="B15" s="81">
        <f>IF(ISNUMBER('Tabulka č. 2'!B15-'KN 2018 TV tab.2'!B15),ROUND('Tabulka č. 2'!B15-'KN 2018 TV tab.2'!B15,0),"")</f>
        <v>30</v>
      </c>
      <c r="C15" s="81">
        <f>IF(ISNUMBER('Tabulka č. 2'!C15-'KN 2018 TV tab.2'!C15),ROUND('Tabulka č. 2'!C15-'KN 2018 TV tab.2'!C15,0),"")</f>
        <v>27</v>
      </c>
      <c r="D15" s="81">
        <f>IF(ISNUMBER('Tabulka č. 2'!D15-'KN 2018 TV tab.2'!D15),ROUND('Tabulka č. 2'!D15-'KN 2018 TV tab.2'!D15,0),"")</f>
        <v>50</v>
      </c>
      <c r="E15" s="81">
        <f>IF(ISNUMBER('Tabulka č. 2'!E15-'KN 2018 TV tab.2'!E15),ROUND('Tabulka č. 2'!E15-'KN 2018 TV tab.2'!E15,0),"")</f>
        <v>31</v>
      </c>
      <c r="F15" s="81">
        <f>IF(ISNUMBER('Tabulka č. 2'!F15-'KN 2018 TV tab.2'!F15),ROUND('Tabulka č. 2'!F15-'KN 2018 TV tab.2'!F15,0),"")</f>
        <v>0</v>
      </c>
      <c r="G15" s="81">
        <f>IF(ISNUMBER('Tabulka č. 2'!G15-'KN 2018 TV tab.2'!G15),ROUND('Tabulka č. 2'!G15-'KN 2018 TV tab.2'!G15,0),"")</f>
        <v>12</v>
      </c>
      <c r="H15" s="81">
        <f>IF(ISNUMBER('Tabulka č. 2'!H15-'KN 2018 TV tab.2'!H15),ROUND('Tabulka č. 2'!H15-'KN 2018 TV tab.2'!H15,0),"")</f>
        <v>30</v>
      </c>
      <c r="I15" s="81">
        <f>IF(ISNUMBER('Tabulka č. 2'!I15-'KN 2018 TV tab.2'!I15),ROUND('Tabulka č. 2'!I15-'KN 2018 TV tab.2'!I15,0),"")</f>
        <v>1</v>
      </c>
      <c r="J15" s="81">
        <f>IF(ISNUMBER('Tabulka č. 2'!J15-'KN 2018 TV tab.2'!J15),ROUND('Tabulka č. 2'!J15-'KN 2018 TV tab.2'!J15,0),"")</f>
        <v>10</v>
      </c>
      <c r="K15" s="81">
        <f>IF(ISNUMBER('Tabulka č. 2'!K15-'KN 2018 TV tab.2'!K15),ROUND('Tabulka č. 2'!K15-'KN 2018 TV tab.2'!K15,0),"")</f>
        <v>22</v>
      </c>
      <c r="L15" s="81">
        <f>IF(ISNUMBER('Tabulka č. 2'!L15-'KN 2018 TV tab.2'!L15),ROUND('Tabulka č. 2'!L15-'KN 2018 TV tab.2'!L15,0),"")</f>
        <v>8</v>
      </c>
      <c r="M15" s="81">
        <f>IF(ISNUMBER('Tabulka č. 2'!M15-'KN 2018 TV tab.2'!M15),ROUND('Tabulka č. 2'!M15-'KN 2018 TV tab.2'!M15,0),"")</f>
        <v>30</v>
      </c>
      <c r="N15" s="81">
        <f>IF(ISNUMBER('Tabulka č. 2'!N15-'KN 2018 TV tab.2'!N15),ROUND('Tabulka č. 2'!N15-'KN 2018 TV tab.2'!N15,0),"")</f>
        <v>28</v>
      </c>
      <c r="O15" s="82">
        <f>IF(ISNUMBER('Tabulka č. 2'!O15-'KN 2018 TV tab.2'!O15),ROUND('Tabulka č. 2'!O15-'KN 2018 TV tab.2'!O15,0),"")</f>
        <v>25</v>
      </c>
      <c r="P15" s="47">
        <f t="shared" ref="P15:P19" si="1">IF(ISNUMBER(AVERAGE(B15:O15)),AVERAGE(B15:O15),"")</f>
        <v>21.714285714285715</v>
      </c>
    </row>
    <row r="16" spans="1:31" x14ac:dyDescent="0.25">
      <c r="A16" s="43" t="s">
        <v>25</v>
      </c>
      <c r="B16" s="83">
        <f>IF(ISNUMBER('Tabulka č. 2'!B16-'KN 2018 TV tab.2'!B16),ROUND('Tabulka č. 2'!B16-'KN 2018 TV tab.2'!B16,2),"")</f>
        <v>-1.1000000000000001</v>
      </c>
      <c r="C16" s="83">
        <f>IF(ISNUMBER('Tabulka č. 2'!C16-'KN 2018 TV tab.2'!C16),ROUND('Tabulka č. 2'!C16-'KN 2018 TV tab.2'!C16,2),"")</f>
        <v>-1.04</v>
      </c>
      <c r="D16" s="83">
        <f>IF(ISNUMBER('Tabulka č. 2'!D16-'KN 2018 TV tab.2'!D16),ROUND('Tabulka č. 2'!D16-'KN 2018 TV tab.2'!D16,2),"")</f>
        <v>0</v>
      </c>
      <c r="E16" s="83">
        <f>IF(ISNUMBER('Tabulka č. 2'!E16-'KN 2018 TV tab.2'!E16),ROUND('Tabulka č. 2'!E16-'KN 2018 TV tab.2'!E16,2),"")</f>
        <v>-1.03</v>
      </c>
      <c r="F16" s="83">
        <f>IF(ISNUMBER('Tabulka č. 2'!F16-'KN 2018 TV tab.2'!F16),ROUND('Tabulka č. 2'!F16-'KN 2018 TV tab.2'!F16,2),"")</f>
        <v>1.7</v>
      </c>
      <c r="G16" s="84">
        <f>IF(ISNUMBER('Tabulka č. 2'!G16-'KN 2018 TV tab.2'!G16),ROUND('Tabulka č. 2'!G16-'KN 2018 TV tab.2'!G16,2),"")</f>
        <v>-0.06</v>
      </c>
      <c r="H16" s="83">
        <f>IF(ISNUMBER('Tabulka č. 2'!H16-'KN 2018 TV tab.2'!H16),ROUND('Tabulka č. 2'!H16-'KN 2018 TV tab.2'!H16,2),"")</f>
        <v>-1.95</v>
      </c>
      <c r="I16" s="83">
        <f>IF(ISNUMBER('Tabulka č. 2'!I16-'KN 2018 TV tab.2'!I16),ROUND('Tabulka č. 2'!I16-'KN 2018 TV tab.2'!I16,2),"")</f>
        <v>0</v>
      </c>
      <c r="J16" s="83">
        <f>IF(ISNUMBER('Tabulka č. 2'!J16-'KN 2018 TV tab.2'!J16),ROUND('Tabulka č. 2'!J16-'KN 2018 TV tab.2'!J16,2),"")</f>
        <v>0</v>
      </c>
      <c r="K16" s="83">
        <f>IF(ISNUMBER('Tabulka č. 2'!K16-'KN 2018 TV tab.2'!K16),ROUND('Tabulka č. 2'!K16-'KN 2018 TV tab.2'!K16,2),"")</f>
        <v>0</v>
      </c>
      <c r="L16" s="83">
        <f>IF(ISNUMBER('Tabulka č. 2'!L16-'KN 2018 TV tab.2'!L16),ROUND('Tabulka č. 2'!L16-'KN 2018 TV tab.2'!L16,2),"")</f>
        <v>-0.62</v>
      </c>
      <c r="M16" s="83">
        <f>IF(ISNUMBER('Tabulka č. 2'!M16-'KN 2018 TV tab.2'!M16),ROUND('Tabulka č. 2'!M16-'KN 2018 TV tab.2'!M16,2),"")</f>
        <v>0</v>
      </c>
      <c r="N16" s="83">
        <f>IF(ISNUMBER('Tabulka č. 2'!N16-'KN 2018 TV tab.2'!N16),ROUND('Tabulka č. 2'!N16-'KN 2018 TV tab.2'!N16,2),"")</f>
        <v>0</v>
      </c>
      <c r="O16" s="85">
        <f>IF(ISNUMBER('Tabulka č. 2'!O16-'KN 2018 TV tab.2'!O16),ROUND('Tabulka č. 2'!O16-'KN 2018 TV tab.2'!O16,2),"")</f>
        <v>0</v>
      </c>
      <c r="P16" s="48">
        <f t="shared" si="1"/>
        <v>-0.29285714285714282</v>
      </c>
    </row>
    <row r="17" spans="1:16" s="39" customFormat="1" x14ac:dyDescent="0.25">
      <c r="A17" s="42" t="s">
        <v>26</v>
      </c>
      <c r="B17" s="86">
        <f>IF(ISNUMBER('Tabulka č. 2'!B17-'KN 2018 TV tab.2'!B17),ROUND('Tabulka č. 2'!B17-'KN 2018 TV tab.2'!B17,0),"")</f>
        <v>5470</v>
      </c>
      <c r="C17" s="86">
        <f>IF(ISNUMBER('Tabulka č. 2'!C17-'KN 2018 TV tab.2'!C17),ROUND('Tabulka č. 2'!C17-'KN 2018 TV tab.2'!C17,0),"")</f>
        <v>4807</v>
      </c>
      <c r="D17" s="86">
        <f>IF(ISNUMBER('Tabulka č. 2'!D17-'KN 2018 TV tab.2'!D17),ROUND('Tabulka č. 2'!D17-'KN 2018 TV tab.2'!D17,0),"")</f>
        <v>5098</v>
      </c>
      <c r="E17" s="86">
        <f>IF(ISNUMBER('Tabulka č. 2'!E17-'KN 2018 TV tab.2'!E17),ROUND('Tabulka č. 2'!E17-'KN 2018 TV tab.2'!E17,0),"")</f>
        <v>5109</v>
      </c>
      <c r="F17" s="86">
        <f>IF(ISNUMBER('Tabulka č. 2'!F17-'KN 2018 TV tab.2'!F17),ROUND('Tabulka č. 2'!F17-'KN 2018 TV tab.2'!F17,0),"")</f>
        <v>5800</v>
      </c>
      <c r="G17" s="86">
        <f>IF(ISNUMBER('Tabulka č. 2'!G17-'KN 2018 TV tab.2'!G17),ROUND('Tabulka č. 2'!G17-'KN 2018 TV tab.2'!G17,0),"")</f>
        <v>4717</v>
      </c>
      <c r="H17" s="86">
        <f>IF(ISNUMBER('Tabulka č. 2'!H17-'KN 2018 TV tab.2'!H17),ROUND('Tabulka č. 2'!H17-'KN 2018 TV tab.2'!H17,0),"")</f>
        <v>4790</v>
      </c>
      <c r="I17" s="86">
        <f>IF(ISNUMBER('Tabulka č. 2'!I17-'KN 2018 TV tab.2'!I17),ROUND('Tabulka č. 2'!I17-'KN 2018 TV tab.2'!I17,0),"")</f>
        <v>5001</v>
      </c>
      <c r="J17" s="86">
        <f>IF(ISNUMBER('Tabulka č. 2'!J17-'KN 2018 TV tab.2'!J17),ROUND('Tabulka č. 2'!J17-'KN 2018 TV tab.2'!J17,0),"")</f>
        <v>4937</v>
      </c>
      <c r="K17" s="86">
        <f>IF(ISNUMBER('Tabulka č. 2'!K17-'KN 2018 TV tab.2'!K17),ROUND('Tabulka č. 2'!K17-'KN 2018 TV tab.2'!K17,0),"")</f>
        <v>5245</v>
      </c>
      <c r="L17" s="87">
        <f>IF(ISNUMBER('Tabulka č. 2'!L17-'KN 2018 TV tab.2'!L17),ROUND('Tabulka č. 2'!L17-'KN 2018 TV tab.2'!L17,0),"")</f>
        <v>5396</v>
      </c>
      <c r="M17" s="86">
        <f>IF(ISNUMBER('Tabulka č. 2'!M17-'KN 2018 TV tab.2'!M17),ROUND('Tabulka č. 2'!M17-'KN 2018 TV tab.2'!M17,0),"")</f>
        <v>5306</v>
      </c>
      <c r="N17" s="86">
        <f>IF(ISNUMBER('Tabulka č. 2'!N17-'KN 2018 TV tab.2'!N17),ROUND('Tabulka č. 2'!N17-'KN 2018 TV tab.2'!N17,0),"")</f>
        <v>4486</v>
      </c>
      <c r="O17" s="88">
        <f>IF(ISNUMBER('Tabulka č. 2'!O17-'KN 2018 TV tab.2'!O17),ROUND('Tabulka č. 2'!O17-'KN 2018 TV tab.2'!O17,0),"")</f>
        <v>5440</v>
      </c>
      <c r="P17" s="49">
        <f t="shared" si="1"/>
        <v>5114.4285714285716</v>
      </c>
    </row>
    <row r="18" spans="1:16" x14ac:dyDescent="0.25">
      <c r="A18" s="43" t="s">
        <v>27</v>
      </c>
      <c r="B18" s="83">
        <f>IF(ISNUMBER('Tabulka č. 2'!B18-'KN 2018 TV tab.2'!B18),ROUND('Tabulka č. 2'!B18-'KN 2018 TV tab.2'!B18,2),"")</f>
        <v>-2</v>
      </c>
      <c r="C18" s="83">
        <f>IF(ISNUMBER('Tabulka č. 2'!C18-'KN 2018 TV tab.2'!C18),ROUND('Tabulka č. 2'!C18-'KN 2018 TV tab.2'!C18,2),"")</f>
        <v>-4</v>
      </c>
      <c r="D18" s="83">
        <f>IF(ISNUMBER('Tabulka č. 2'!D18-'KN 2018 TV tab.2'!D18),ROUND('Tabulka č. 2'!D18-'KN 2018 TV tab.2'!D18,2),"")</f>
        <v>0</v>
      </c>
      <c r="E18" s="83">
        <f>IF(ISNUMBER('Tabulka č. 2'!E18-'KN 2018 TV tab.2'!E18),ROUND('Tabulka č. 2'!E18-'KN 2018 TV tab.2'!E18,2),"")</f>
        <v>0</v>
      </c>
      <c r="F18" s="83">
        <f>IF(ISNUMBER('Tabulka č. 2'!F18-'KN 2018 TV tab.2'!F18),ROUND('Tabulka č. 2'!F18-'KN 2018 TV tab.2'!F18,2),"")</f>
        <v>-1.29</v>
      </c>
      <c r="G18" s="84">
        <f>IF(ISNUMBER('Tabulka č. 2'!G18-'KN 2018 TV tab.2'!G18),ROUND('Tabulka č. 2'!G18-'KN 2018 TV tab.2'!G18,2),"")</f>
        <v>0</v>
      </c>
      <c r="H18" s="83">
        <f>IF(ISNUMBER('Tabulka č. 2'!H18-'KN 2018 TV tab.2'!H18),ROUND('Tabulka č. 2'!H18-'KN 2018 TV tab.2'!H18,2),"")</f>
        <v>0</v>
      </c>
      <c r="I18" s="83">
        <f>IF(ISNUMBER('Tabulka č. 2'!I18-'KN 2018 TV tab.2'!I18),ROUND('Tabulka č. 2'!I18-'KN 2018 TV tab.2'!I18,2),"")</f>
        <v>0</v>
      </c>
      <c r="J18" s="83">
        <f>IF(ISNUMBER('Tabulka č. 2'!J18-'KN 2018 TV tab.2'!J18),ROUND('Tabulka č. 2'!J18-'KN 2018 TV tab.2'!J18,2),"")</f>
        <v>0</v>
      </c>
      <c r="K18" s="83">
        <f>IF(ISNUMBER('Tabulka č. 2'!K18-'KN 2018 TV tab.2'!K18),ROUND('Tabulka č. 2'!K18-'KN 2018 TV tab.2'!K18,2),"")</f>
        <v>0</v>
      </c>
      <c r="L18" s="83">
        <f>IF(ISNUMBER('Tabulka č. 2'!L18-'KN 2018 TV tab.2'!L18),ROUND('Tabulka č. 2'!L18-'KN 2018 TV tab.2'!L18,2),"")</f>
        <v>0</v>
      </c>
      <c r="M18" s="83">
        <f>IF(ISNUMBER('Tabulka č. 2'!M18-'KN 2018 TV tab.2'!M18),ROUND('Tabulka č. 2'!M18-'KN 2018 TV tab.2'!M18,2),"")</f>
        <v>0</v>
      </c>
      <c r="N18" s="83">
        <f>IF(ISNUMBER('Tabulka č. 2'!N18-'KN 2018 TV tab.2'!N18),ROUND('Tabulka č. 2'!N18-'KN 2018 TV tab.2'!N18,2),"")</f>
        <v>0</v>
      </c>
      <c r="O18" s="85">
        <f>IF(ISNUMBER('Tabulka č. 2'!O18-'KN 2018 TV tab.2'!O18),ROUND('Tabulka č. 2'!O18-'KN 2018 TV tab.2'!O18,2),"")</f>
        <v>0</v>
      </c>
      <c r="P18" s="48">
        <f t="shared" si="1"/>
        <v>-0.52071428571428569</v>
      </c>
    </row>
    <row r="19" spans="1:16" s="39" customFormat="1" ht="15.75" thickBot="1" x14ac:dyDescent="0.3">
      <c r="A19" s="44" t="s">
        <v>28</v>
      </c>
      <c r="B19" s="89">
        <f>IF(ISNUMBER('Tabulka č. 2'!B19-'KN 2018 TV tab.2'!B19),ROUND('Tabulka č. 2'!B19-'KN 2018 TV tab.2'!B19,0),"")</f>
        <v>2260</v>
      </c>
      <c r="C19" s="89">
        <f>IF(ISNUMBER('Tabulka č. 2'!C19-'KN 2018 TV tab.2'!C19),ROUND('Tabulka č. 2'!C19-'KN 2018 TV tab.2'!C19,0),"")</f>
        <v>1963</v>
      </c>
      <c r="D19" s="89">
        <f>IF(ISNUMBER('Tabulka č. 2'!D19-'KN 2018 TV tab.2'!D19),ROUND('Tabulka č. 2'!D19-'KN 2018 TV tab.2'!D19,0),"")</f>
        <v>1923</v>
      </c>
      <c r="E19" s="89">
        <f>IF(ISNUMBER('Tabulka č. 2'!E19-'KN 2018 TV tab.2'!E19),ROUND('Tabulka č. 2'!E19-'KN 2018 TV tab.2'!E19,0),"")</f>
        <v>1998</v>
      </c>
      <c r="F19" s="89">
        <f>IF(ISNUMBER('Tabulka č. 2'!F19-'KN 2018 TV tab.2'!F19),ROUND('Tabulka č. 2'!F19-'KN 2018 TV tab.2'!F19,0),"")</f>
        <v>2200</v>
      </c>
      <c r="G19" s="89">
        <f>IF(ISNUMBER('Tabulka č. 2'!G19-'KN 2018 TV tab.2'!G19),ROUND('Tabulka č. 2'!G19-'KN 2018 TV tab.2'!G19,0),"")</f>
        <v>1773</v>
      </c>
      <c r="H19" s="89">
        <f>IF(ISNUMBER('Tabulka č. 2'!H19-'KN 2018 TV tab.2'!H19),ROUND('Tabulka č. 2'!H19-'KN 2018 TV tab.2'!H19,0),"")</f>
        <v>2160</v>
      </c>
      <c r="I19" s="89">
        <f>IF(ISNUMBER('Tabulka č. 2'!I19-'KN 2018 TV tab.2'!I19),ROUND('Tabulka č. 2'!I19-'KN 2018 TV tab.2'!I19,0),"")</f>
        <v>2272</v>
      </c>
      <c r="J19" s="89">
        <f>IF(ISNUMBER('Tabulka č. 2'!J19-'KN 2018 TV tab.2'!J19),ROUND('Tabulka č. 2'!J19-'KN 2018 TV tab.2'!J19,0),"")</f>
        <v>2529</v>
      </c>
      <c r="K19" s="89">
        <f>IF(ISNUMBER('Tabulka č. 2'!K19-'KN 2018 TV tab.2'!K19),ROUND('Tabulka č. 2'!K19-'KN 2018 TV tab.2'!K19,0),"")</f>
        <v>2139</v>
      </c>
      <c r="L19" s="90">
        <f>IF(ISNUMBER('Tabulka č. 2'!L19-'KN 2018 TV tab.2'!L19),ROUND('Tabulka č. 2'!L19-'KN 2018 TV tab.2'!L19,0),"")</f>
        <v>2183</v>
      </c>
      <c r="M19" s="89">
        <f>IF(ISNUMBER('Tabulka č. 2'!M19-'KN 2018 TV tab.2'!M19),ROUND('Tabulka č. 2'!M19-'KN 2018 TV tab.2'!M19,0),"")</f>
        <v>2033</v>
      </c>
      <c r="N19" s="89">
        <f>IF(ISNUMBER('Tabulka č. 2'!N19-'KN 2018 TV tab.2'!N19),ROUND('Tabulka č. 2'!N19-'KN 2018 TV tab.2'!N19,0),"")</f>
        <v>2650</v>
      </c>
      <c r="O19" s="91">
        <f>IF(ISNUMBER('Tabulka č. 2'!O19-'KN 2018 TV tab.2'!O19),ROUND('Tabulka č. 2'!O19-'KN 2018 TV tab.2'!O19,0),"")</f>
        <v>2170</v>
      </c>
      <c r="P19" s="50">
        <f t="shared" si="1"/>
        <v>2160.9285714285716</v>
      </c>
    </row>
    <row r="20" spans="1:16" s="41" customFormat="1" ht="19.5" thickBot="1" x14ac:dyDescent="0.35">
      <c r="A20" s="98" t="str">
        <f>'KN 2019'!A13</f>
        <v>36-52-H/01 Instalatér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2'!B21-'KN 2018 TV tab.2'!B21),ROUND('Tabulka č. 2'!B21-'KN 2018 TV tab.2'!B21,0),"")</f>
        <v>3519</v>
      </c>
      <c r="C21" s="79">
        <f>IF(ISNUMBER('Tabulka č. 2'!C21-'KN 2018 TV tab.2'!C21),ROUND('Tabulka č. 2'!C21-'KN 2018 TV tab.2'!C21,0),"")</f>
        <v>5388</v>
      </c>
      <c r="D21" s="79">
        <f>IF(ISNUMBER('Tabulka č. 2'!D21-'KN 2018 TV tab.2'!D21),ROUND('Tabulka č. 2'!D21-'KN 2018 TV tab.2'!D21,0),"")</f>
        <v>3020</v>
      </c>
      <c r="E21" s="79">
        <f>IF(ISNUMBER('Tabulka č. 2'!E21-'KN 2018 TV tab.2'!E21),ROUND('Tabulka č. 2'!E21-'KN 2018 TV tab.2'!E21,0),"")</f>
        <v>3250</v>
      </c>
      <c r="F21" s="79">
        <f>IF(ISNUMBER('Tabulka č. 2'!F21-'KN 2018 TV tab.2'!F21),ROUND('Tabulka č. 2'!F21-'KN 2018 TV tab.2'!F21,0),"")</f>
        <v>1985</v>
      </c>
      <c r="G21" s="79">
        <f>IF(ISNUMBER('Tabulka č. 2'!G21-'KN 2018 TV tab.2'!G21),ROUND('Tabulka č. 2'!G21-'KN 2018 TV tab.2'!G21,0),"")</f>
        <v>2741</v>
      </c>
      <c r="H21" s="79">
        <f>IF(ISNUMBER('Tabulka č. 2'!H21-'KN 2018 TV tab.2'!H21),ROUND('Tabulka č. 2'!H21-'KN 2018 TV tab.2'!H21,0),"")</f>
        <v>2025</v>
      </c>
      <c r="I21" s="79">
        <f>IF(ISNUMBER('Tabulka č. 2'!I21-'KN 2018 TV tab.2'!I21),ROUND('Tabulka č. 2'!I21-'KN 2018 TV tab.2'!I21,0),"")</f>
        <v>3245</v>
      </c>
      <c r="J21" s="79">
        <f>IF(ISNUMBER('Tabulka č. 2'!J21-'KN 2018 TV tab.2'!J21),ROUND('Tabulka č. 2'!J21-'KN 2018 TV tab.2'!J21,0),"")</f>
        <v>3284</v>
      </c>
      <c r="K21" s="79">
        <f>IF(ISNUMBER('Tabulka č. 2'!K21-'KN 2018 TV tab.2'!K21),ROUND('Tabulka č. 2'!K21-'KN 2018 TV tab.2'!K21,0),"")</f>
        <v>3133</v>
      </c>
      <c r="L21" s="79">
        <f>IF(ISNUMBER('Tabulka č. 2'!L21-'KN 2018 TV tab.2'!L21),ROUND('Tabulka č. 2'!L21-'KN 2018 TV tab.2'!L21,0),"")</f>
        <v>3558</v>
      </c>
      <c r="M21" s="79">
        <f>IF(ISNUMBER('Tabulka č. 2'!M21-'KN 2018 TV tab.2'!M21),ROUND('Tabulka č. 2'!M21-'KN 2018 TV tab.2'!M21,0),"")</f>
        <v>3265</v>
      </c>
      <c r="N21" s="79">
        <f>IF(ISNUMBER('Tabulka č. 2'!N21-'KN 2018 TV tab.2'!N21),ROUND('Tabulka č. 2'!N21-'KN 2018 TV tab.2'!N21,0),"")</f>
        <v>3540</v>
      </c>
      <c r="O21" s="80">
        <f>IF(ISNUMBER('Tabulka č. 2'!O21-'KN 2018 TV tab.2'!O21),ROUND('Tabulka č. 2'!O21-'KN 2018 TV tab.2'!O21,0),"")</f>
        <v>3585</v>
      </c>
      <c r="P21" s="46">
        <f>IF(ISNUMBER(AVERAGE(B21:O21)),AVERAGE(B21:O21),"")</f>
        <v>3252.7142857142858</v>
      </c>
    </row>
    <row r="22" spans="1:16" s="39" customFormat="1" x14ac:dyDescent="0.25">
      <c r="A22" s="42" t="s">
        <v>52</v>
      </c>
      <c r="B22" s="81">
        <f>IF(ISNUMBER('Tabulka č. 2'!B22-'KN 2018 TV tab.2'!B22),ROUND('Tabulka č. 2'!B22-'KN 2018 TV tab.2'!B22,0),"")</f>
        <v>0</v>
      </c>
      <c r="C22" s="81">
        <f>IF(ISNUMBER('Tabulka č. 2'!C22-'KN 2018 TV tab.2'!C22),ROUND('Tabulka č. 2'!C22-'KN 2018 TV tab.2'!C22,0),"")</f>
        <v>110</v>
      </c>
      <c r="D22" s="81">
        <f>IF(ISNUMBER('Tabulka č. 2'!D22-'KN 2018 TV tab.2'!D22),ROUND('Tabulka č. 2'!D22-'KN 2018 TV tab.2'!D22,0),"")</f>
        <v>50</v>
      </c>
      <c r="E22" s="81">
        <f>IF(ISNUMBER('Tabulka č. 2'!E22-'KN 2018 TV tab.2'!E22),ROUND('Tabulka č. 2'!E22-'KN 2018 TV tab.2'!E22,0),"")</f>
        <v>31</v>
      </c>
      <c r="F22" s="81">
        <f>IF(ISNUMBER('Tabulka č. 2'!F22-'KN 2018 TV tab.2'!F22),ROUND('Tabulka č. 2'!F22-'KN 2018 TV tab.2'!F22,0),"")</f>
        <v>0</v>
      </c>
      <c r="G22" s="81">
        <f>IF(ISNUMBER('Tabulka č. 2'!G22-'KN 2018 TV tab.2'!G22),ROUND('Tabulka č. 2'!G22-'KN 2018 TV tab.2'!G22,0),"")</f>
        <v>12</v>
      </c>
      <c r="H22" s="81">
        <f>IF(ISNUMBER('Tabulka č. 2'!H22-'KN 2018 TV tab.2'!H22),ROUND('Tabulka č. 2'!H22-'KN 2018 TV tab.2'!H22,0),"")</f>
        <v>30</v>
      </c>
      <c r="I22" s="81">
        <f>IF(ISNUMBER('Tabulka č. 2'!I22-'KN 2018 TV tab.2'!I22),ROUND('Tabulka č. 2'!I22-'KN 2018 TV tab.2'!I22,0),"")</f>
        <v>1</v>
      </c>
      <c r="J22" s="81">
        <f>IF(ISNUMBER('Tabulka č. 2'!J22-'KN 2018 TV tab.2'!J22),ROUND('Tabulka č. 2'!J22-'KN 2018 TV tab.2'!J22,0),"")</f>
        <v>10</v>
      </c>
      <c r="K22" s="81">
        <f>IF(ISNUMBER('Tabulka č. 2'!K22-'KN 2018 TV tab.2'!K22),ROUND('Tabulka č. 2'!K22-'KN 2018 TV tab.2'!K22,0),"")</f>
        <v>19</v>
      </c>
      <c r="L22" s="81">
        <f>IF(ISNUMBER('Tabulka č. 2'!L22-'KN 2018 TV tab.2'!L22),ROUND('Tabulka č. 2'!L22-'KN 2018 TV tab.2'!L22,0),"")</f>
        <v>8</v>
      </c>
      <c r="M22" s="81">
        <f>IF(ISNUMBER('Tabulka č. 2'!M22-'KN 2018 TV tab.2'!M22),ROUND('Tabulka č. 2'!M22-'KN 2018 TV tab.2'!M22,0),"")</f>
        <v>30</v>
      </c>
      <c r="N22" s="81">
        <f>IF(ISNUMBER('Tabulka č. 2'!N22-'KN 2018 TV tab.2'!N22),ROUND('Tabulka č. 2'!N22-'KN 2018 TV tab.2'!N22,0),"")</f>
        <v>72</v>
      </c>
      <c r="O22" s="82">
        <f>IF(ISNUMBER('Tabulka č. 2'!O22-'KN 2018 TV tab.2'!O22),ROUND('Tabulka č. 2'!O22-'KN 2018 TV tab.2'!O22,0),"")</f>
        <v>25</v>
      </c>
      <c r="P22" s="47">
        <f t="shared" ref="P22:P26" si="2">IF(ISNUMBER(AVERAGE(B22:O22)),AVERAGE(B22:O22),"")</f>
        <v>28.428571428571427</v>
      </c>
    </row>
    <row r="23" spans="1:16" x14ac:dyDescent="0.25">
      <c r="A23" s="43" t="s">
        <v>25</v>
      </c>
      <c r="B23" s="83">
        <f>IF(ISNUMBER('Tabulka č. 2'!B23-'KN 2018 TV tab.2'!B23),ROUND('Tabulka č. 2'!B23-'KN 2018 TV tab.2'!B23,2),"")</f>
        <v>0</v>
      </c>
      <c r="C23" s="83">
        <f>IF(ISNUMBER('Tabulka č. 2'!C23-'KN 2018 TV tab.2'!C23),ROUND('Tabulka č. 2'!C23-'KN 2018 TV tab.2'!C23,2),"")</f>
        <v>-2.44</v>
      </c>
      <c r="D23" s="83">
        <f>IF(ISNUMBER('Tabulka č. 2'!D23-'KN 2018 TV tab.2'!D23),ROUND('Tabulka č. 2'!D23-'KN 2018 TV tab.2'!D23,2),"")</f>
        <v>0</v>
      </c>
      <c r="E23" s="83">
        <f>IF(ISNUMBER('Tabulka č. 2'!E23-'KN 2018 TV tab.2'!E23),ROUND('Tabulka č. 2'!E23-'KN 2018 TV tab.2'!E23,2),"")</f>
        <v>0</v>
      </c>
      <c r="F23" s="83">
        <f>IF(ISNUMBER('Tabulka č. 2'!F23-'KN 2018 TV tab.2'!F23),ROUND('Tabulka č. 2'!F23-'KN 2018 TV tab.2'!F23,2),"")</f>
        <v>2.25</v>
      </c>
      <c r="G23" s="84">
        <f>IF(ISNUMBER('Tabulka č. 2'!G23-'KN 2018 TV tab.2'!G23),ROUND('Tabulka č. 2'!G23-'KN 2018 TV tab.2'!G23,2),"")</f>
        <v>-7.0000000000000007E-2</v>
      </c>
      <c r="H23" s="83">
        <f>IF(ISNUMBER('Tabulka č. 2'!H23-'KN 2018 TV tab.2'!H23),ROUND('Tabulka č. 2'!H23-'KN 2018 TV tab.2'!H23,2),"")</f>
        <v>1.1599999999999999</v>
      </c>
      <c r="I23" s="83">
        <f>IF(ISNUMBER('Tabulka č. 2'!I23-'KN 2018 TV tab.2'!I23),ROUND('Tabulka č. 2'!I23-'KN 2018 TV tab.2'!I23,2),"")</f>
        <v>0</v>
      </c>
      <c r="J23" s="83">
        <f>IF(ISNUMBER('Tabulka č. 2'!J23-'KN 2018 TV tab.2'!J23),ROUND('Tabulka č. 2'!J23-'KN 2018 TV tab.2'!J23,2),"")</f>
        <v>0</v>
      </c>
      <c r="K23" s="83">
        <f>IF(ISNUMBER('Tabulka č. 2'!K23-'KN 2018 TV tab.2'!K23),ROUND('Tabulka č. 2'!K23-'KN 2018 TV tab.2'!K23,2),"")</f>
        <v>0</v>
      </c>
      <c r="L23" s="83">
        <f>IF(ISNUMBER('Tabulka č. 2'!L23-'KN 2018 TV tab.2'!L23),ROUND('Tabulka č. 2'!L23-'KN 2018 TV tab.2'!L23,2),"")</f>
        <v>-0.31</v>
      </c>
      <c r="M23" s="83">
        <f>IF(ISNUMBER('Tabulka č. 2'!M23-'KN 2018 TV tab.2'!M23),ROUND('Tabulka č. 2'!M23-'KN 2018 TV tab.2'!M23,2),"")</f>
        <v>0</v>
      </c>
      <c r="N23" s="83">
        <f>IF(ISNUMBER('Tabulka č. 2'!N23-'KN 2018 TV tab.2'!N23),ROUND('Tabulka č. 2'!N23-'KN 2018 TV tab.2'!N23,2),"")</f>
        <v>-1</v>
      </c>
      <c r="O23" s="85">
        <f>IF(ISNUMBER('Tabulka č. 2'!O23-'KN 2018 TV tab.2'!O23),ROUND('Tabulka č. 2'!O23-'KN 2018 TV tab.2'!O23,2),"")</f>
        <v>0</v>
      </c>
      <c r="P23" s="48">
        <f t="shared" si="2"/>
        <v>-2.9285714285714297E-2</v>
      </c>
    </row>
    <row r="24" spans="1:16" s="39" customFormat="1" x14ac:dyDescent="0.25">
      <c r="A24" s="42" t="s">
        <v>26</v>
      </c>
      <c r="B24" s="86">
        <f>IF(ISNUMBER('Tabulka č. 2'!B24-'KN 2018 TV tab.2'!B24),ROUND('Tabulka č. 2'!B24-'KN 2018 TV tab.2'!B24,0),"")</f>
        <v>5470</v>
      </c>
      <c r="C24" s="86">
        <f>IF(ISNUMBER('Tabulka č. 2'!C24-'KN 2018 TV tab.2'!C24),ROUND('Tabulka č. 2'!C24-'KN 2018 TV tab.2'!C24,0),"")</f>
        <v>4807</v>
      </c>
      <c r="D24" s="86">
        <f>IF(ISNUMBER('Tabulka č. 2'!D24-'KN 2018 TV tab.2'!D24),ROUND('Tabulka č. 2'!D24-'KN 2018 TV tab.2'!D24,0),"")</f>
        <v>5098</v>
      </c>
      <c r="E24" s="86">
        <f>IF(ISNUMBER('Tabulka č. 2'!E24-'KN 2018 TV tab.2'!E24),ROUND('Tabulka č. 2'!E24-'KN 2018 TV tab.2'!E24,0),"")</f>
        <v>5109</v>
      </c>
      <c r="F24" s="86">
        <f>IF(ISNUMBER('Tabulka č. 2'!F24-'KN 2018 TV tab.2'!F24),ROUND('Tabulka č. 2'!F24-'KN 2018 TV tab.2'!F24,0),"")</f>
        <v>5800</v>
      </c>
      <c r="G24" s="86">
        <f>IF(ISNUMBER('Tabulka č. 2'!G24-'KN 2018 TV tab.2'!G24),ROUND('Tabulka č. 2'!G24-'KN 2018 TV tab.2'!G24,0),"")</f>
        <v>4717</v>
      </c>
      <c r="H24" s="86">
        <f>IF(ISNUMBER('Tabulka č. 2'!H24-'KN 2018 TV tab.2'!H24),ROUND('Tabulka č. 2'!H24-'KN 2018 TV tab.2'!H24,0),"")</f>
        <v>4790</v>
      </c>
      <c r="I24" s="86">
        <f>IF(ISNUMBER('Tabulka č. 2'!I24-'KN 2018 TV tab.2'!I24),ROUND('Tabulka č. 2'!I24-'KN 2018 TV tab.2'!I24,0),"")</f>
        <v>5001</v>
      </c>
      <c r="J24" s="86">
        <f>IF(ISNUMBER('Tabulka č. 2'!J24-'KN 2018 TV tab.2'!J24),ROUND('Tabulka č. 2'!J24-'KN 2018 TV tab.2'!J24,0),"")</f>
        <v>4937</v>
      </c>
      <c r="K24" s="86">
        <f>IF(ISNUMBER('Tabulka č. 2'!K24-'KN 2018 TV tab.2'!K24),ROUND('Tabulka č. 2'!K24-'KN 2018 TV tab.2'!K24,0),"")</f>
        <v>5245</v>
      </c>
      <c r="L24" s="87">
        <f>IF(ISNUMBER('Tabulka č. 2'!L24-'KN 2018 TV tab.2'!L24),ROUND('Tabulka č. 2'!L24-'KN 2018 TV tab.2'!L24,0),"")</f>
        <v>5396</v>
      </c>
      <c r="M24" s="86">
        <f>IF(ISNUMBER('Tabulka č. 2'!M24-'KN 2018 TV tab.2'!M24),ROUND('Tabulka č. 2'!M24-'KN 2018 TV tab.2'!M24,0),"")</f>
        <v>5306</v>
      </c>
      <c r="N24" s="86">
        <f>IF(ISNUMBER('Tabulka č. 2'!N24-'KN 2018 TV tab.2'!N24),ROUND('Tabulka č. 2'!N24-'KN 2018 TV tab.2'!N24,0),"")</f>
        <v>4486</v>
      </c>
      <c r="O24" s="88">
        <f>IF(ISNUMBER('Tabulka č. 2'!O24-'KN 2018 TV tab.2'!O24),ROUND('Tabulka č. 2'!O24-'KN 2018 TV tab.2'!O24,0),"")</f>
        <v>5440</v>
      </c>
      <c r="P24" s="49">
        <f t="shared" si="2"/>
        <v>5114.4285714285716</v>
      </c>
    </row>
    <row r="25" spans="1:16" x14ac:dyDescent="0.25">
      <c r="A25" s="43" t="s">
        <v>27</v>
      </c>
      <c r="B25" s="83">
        <f>IF(ISNUMBER('Tabulka č. 2'!B25-'KN 2018 TV tab.2'!B25),ROUND('Tabulka č. 2'!B25-'KN 2018 TV tab.2'!B25,2),"")</f>
        <v>0</v>
      </c>
      <c r="C25" s="83">
        <f>IF(ISNUMBER('Tabulka č. 2'!C25-'KN 2018 TV tab.2'!C25),ROUND('Tabulka č. 2'!C25-'KN 2018 TV tab.2'!C25,2),"")</f>
        <v>-4</v>
      </c>
      <c r="D25" s="83">
        <f>IF(ISNUMBER('Tabulka č. 2'!D25-'KN 2018 TV tab.2'!D25),ROUND('Tabulka č. 2'!D25-'KN 2018 TV tab.2'!D25,2),"")</f>
        <v>0</v>
      </c>
      <c r="E25" s="83">
        <f>IF(ISNUMBER('Tabulka č. 2'!E25-'KN 2018 TV tab.2'!E25),ROUND('Tabulka č. 2'!E25-'KN 2018 TV tab.2'!E25,2),"")</f>
        <v>0</v>
      </c>
      <c r="F25" s="83">
        <f>IF(ISNUMBER('Tabulka č. 2'!F25-'KN 2018 TV tab.2'!F25),ROUND('Tabulka č. 2'!F25-'KN 2018 TV tab.2'!F25,2),"")</f>
        <v>-4.8</v>
      </c>
      <c r="G25" s="84">
        <f>IF(ISNUMBER('Tabulka č. 2'!G25-'KN 2018 TV tab.2'!G25),ROUND('Tabulka č. 2'!G25-'KN 2018 TV tab.2'!G25,2),"")</f>
        <v>0</v>
      </c>
      <c r="H25" s="83">
        <f>IF(ISNUMBER('Tabulka č. 2'!H25-'KN 2018 TV tab.2'!H25),ROUND('Tabulka č. 2'!H25-'KN 2018 TV tab.2'!H25,2),"")</f>
        <v>0</v>
      </c>
      <c r="I25" s="83">
        <f>IF(ISNUMBER('Tabulka č. 2'!I25-'KN 2018 TV tab.2'!I25),ROUND('Tabulka č. 2'!I25-'KN 2018 TV tab.2'!I25,2),"")</f>
        <v>0</v>
      </c>
      <c r="J25" s="83">
        <f>IF(ISNUMBER('Tabulka č. 2'!J25-'KN 2018 TV tab.2'!J25),ROUND('Tabulka č. 2'!J25-'KN 2018 TV tab.2'!J25,2),"")</f>
        <v>0</v>
      </c>
      <c r="K25" s="83">
        <f>IF(ISNUMBER('Tabulka č. 2'!K25-'KN 2018 TV tab.2'!K25),ROUND('Tabulka č. 2'!K25-'KN 2018 TV tab.2'!K25,2),"")</f>
        <v>0</v>
      </c>
      <c r="L25" s="83">
        <f>IF(ISNUMBER('Tabulka č. 2'!L25-'KN 2018 TV tab.2'!L25),ROUND('Tabulka č. 2'!L25-'KN 2018 TV tab.2'!L25,2),"")</f>
        <v>0</v>
      </c>
      <c r="M25" s="83">
        <f>IF(ISNUMBER('Tabulka č. 2'!M25-'KN 2018 TV tab.2'!M25),ROUND('Tabulka č. 2'!M25-'KN 2018 TV tab.2'!M25,2),"")</f>
        <v>0</v>
      </c>
      <c r="N25" s="83">
        <f>IF(ISNUMBER('Tabulka č. 2'!N25-'KN 2018 TV tab.2'!N25),ROUND('Tabulka č. 2'!N25-'KN 2018 TV tab.2'!N25,2),"")</f>
        <v>0</v>
      </c>
      <c r="O25" s="85">
        <f>IF(ISNUMBER('Tabulka č. 2'!O25-'KN 2018 TV tab.2'!O25),ROUND('Tabulka č. 2'!O25-'KN 2018 TV tab.2'!O25,2),"")</f>
        <v>0</v>
      </c>
      <c r="P25" s="48">
        <f t="shared" si="2"/>
        <v>-0.62857142857142867</v>
      </c>
    </row>
    <row r="26" spans="1:16" s="39" customFormat="1" ht="15.75" thickBot="1" x14ac:dyDescent="0.3">
      <c r="A26" s="44" t="s">
        <v>28</v>
      </c>
      <c r="B26" s="89">
        <f>IF(ISNUMBER('Tabulka č. 2'!B26-'KN 2018 TV tab.2'!B26),ROUND('Tabulka č. 2'!B26-'KN 2018 TV tab.2'!B26,0),"")</f>
        <v>2260</v>
      </c>
      <c r="C26" s="89">
        <f>IF(ISNUMBER('Tabulka č. 2'!C26-'KN 2018 TV tab.2'!C26),ROUND('Tabulka č. 2'!C26-'KN 2018 TV tab.2'!C26,0),"")</f>
        <v>1963</v>
      </c>
      <c r="D26" s="89">
        <f>IF(ISNUMBER('Tabulka č. 2'!D26-'KN 2018 TV tab.2'!D26),ROUND('Tabulka č. 2'!D26-'KN 2018 TV tab.2'!D26,0),"")</f>
        <v>1923</v>
      </c>
      <c r="E26" s="89">
        <f>IF(ISNUMBER('Tabulka č. 2'!E26-'KN 2018 TV tab.2'!E26),ROUND('Tabulka č. 2'!E26-'KN 2018 TV tab.2'!E26,0),"")</f>
        <v>1998</v>
      </c>
      <c r="F26" s="89">
        <f>IF(ISNUMBER('Tabulka č. 2'!F26-'KN 2018 TV tab.2'!F26),ROUND('Tabulka č. 2'!F26-'KN 2018 TV tab.2'!F26,0),"")</f>
        <v>2200</v>
      </c>
      <c r="G26" s="89">
        <f>IF(ISNUMBER('Tabulka č. 2'!G26-'KN 2018 TV tab.2'!G26),ROUND('Tabulka č. 2'!G26-'KN 2018 TV tab.2'!G26,0),"")</f>
        <v>1773</v>
      </c>
      <c r="H26" s="89">
        <f>IF(ISNUMBER('Tabulka č. 2'!H26-'KN 2018 TV tab.2'!H26),ROUND('Tabulka č. 2'!H26-'KN 2018 TV tab.2'!H26,0),"")</f>
        <v>2160</v>
      </c>
      <c r="I26" s="89">
        <f>IF(ISNUMBER('Tabulka č. 2'!I26-'KN 2018 TV tab.2'!I26),ROUND('Tabulka č. 2'!I26-'KN 2018 TV tab.2'!I26,0),"")</f>
        <v>2272</v>
      </c>
      <c r="J26" s="89">
        <f>IF(ISNUMBER('Tabulka č. 2'!J26-'KN 2018 TV tab.2'!J26),ROUND('Tabulka č. 2'!J26-'KN 2018 TV tab.2'!J26,0),"")</f>
        <v>2529</v>
      </c>
      <c r="K26" s="89">
        <f>IF(ISNUMBER('Tabulka č. 2'!K26-'KN 2018 TV tab.2'!K26),ROUND('Tabulka č. 2'!K26-'KN 2018 TV tab.2'!K26,0),"")</f>
        <v>2139</v>
      </c>
      <c r="L26" s="90">
        <f>IF(ISNUMBER('Tabulka č. 2'!L26-'KN 2018 TV tab.2'!L26),ROUND('Tabulka č. 2'!L26-'KN 2018 TV tab.2'!L26,0),"")</f>
        <v>2183</v>
      </c>
      <c r="M26" s="89">
        <f>IF(ISNUMBER('Tabulka č. 2'!M26-'KN 2018 TV tab.2'!M26),ROUND('Tabulka č. 2'!M26-'KN 2018 TV tab.2'!M26,0),"")</f>
        <v>2033</v>
      </c>
      <c r="N26" s="89">
        <f>IF(ISNUMBER('Tabulka č. 2'!N26-'KN 2018 TV tab.2'!N26),ROUND('Tabulka č. 2'!N26-'KN 2018 TV tab.2'!N26,0),"")</f>
        <v>2650</v>
      </c>
      <c r="O26" s="91">
        <f>IF(ISNUMBER('Tabulka č. 2'!O26-'KN 2018 TV tab.2'!O26),ROUND('Tabulka č. 2'!O26-'KN 2018 TV tab.2'!O26,0),"")</f>
        <v>2170</v>
      </c>
      <c r="P26" s="50">
        <f t="shared" si="2"/>
        <v>2160.9285714285716</v>
      </c>
    </row>
    <row r="27" spans="1:16" s="41" customFormat="1" ht="19.5" thickBot="1" x14ac:dyDescent="0.35">
      <c r="A27" s="98" t="str">
        <f>'KN 2019'!A14</f>
        <v>23-56-H/01 Obráběč kovů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2'!B28-'KN 2018 TV tab.2'!B28),ROUND('Tabulka č. 2'!B28-'KN 2018 TV tab.2'!B28,0),"")</f>
        <v>3639</v>
      </c>
      <c r="C28" s="79">
        <f>IF(ISNUMBER('Tabulka č. 2'!C28-'KN 2018 TV tab.2'!C28),ROUND('Tabulka č. 2'!C28-'KN 2018 TV tab.2'!C28,0),"")</f>
        <v>4579</v>
      </c>
      <c r="D28" s="79">
        <f>IF(ISNUMBER('Tabulka č. 2'!D28-'KN 2018 TV tab.2'!D28),ROUND('Tabulka č. 2'!D28-'KN 2018 TV tab.2'!D28,0),"")</f>
        <v>3005</v>
      </c>
      <c r="E28" s="79">
        <f>IF(ISNUMBER('Tabulka č. 2'!E28-'KN 2018 TV tab.2'!E28),ROUND('Tabulka č. 2'!E28-'KN 2018 TV tab.2'!E28,0),"")</f>
        <v>3137</v>
      </c>
      <c r="F28" s="79">
        <f>IF(ISNUMBER('Tabulka č. 2'!F28-'KN 2018 TV tab.2'!F28),ROUND('Tabulka č. 2'!F28-'KN 2018 TV tab.2'!F28,0),"")</f>
        <v>5120</v>
      </c>
      <c r="G28" s="79">
        <f>IF(ISNUMBER('Tabulka č. 2'!G28-'KN 2018 TV tab.2'!G28),ROUND('Tabulka č. 2'!G28-'KN 2018 TV tab.2'!G28,0),"")</f>
        <v>4966</v>
      </c>
      <c r="H28" s="79">
        <f>IF(ISNUMBER('Tabulka č. 2'!H28-'KN 2018 TV tab.2'!H28),ROUND('Tabulka č. 2'!H28-'KN 2018 TV tab.2'!H28,0),"")</f>
        <v>2789</v>
      </c>
      <c r="I28" s="79">
        <f>IF(ISNUMBER('Tabulka č. 2'!I28-'KN 2018 TV tab.2'!I28),ROUND('Tabulka č. 2'!I28-'KN 2018 TV tab.2'!I28,0),"")</f>
        <v>3245</v>
      </c>
      <c r="J28" s="79">
        <f>IF(ISNUMBER('Tabulka č. 2'!J28-'KN 2018 TV tab.2'!J28),ROUND('Tabulka č. 2'!J28-'KN 2018 TV tab.2'!J28,0),"")</f>
        <v>3284</v>
      </c>
      <c r="K28" s="79">
        <f>IF(ISNUMBER('Tabulka č. 2'!K28-'KN 2018 TV tab.2'!K28),ROUND('Tabulka č. 2'!K28-'KN 2018 TV tab.2'!K28,0),"")</f>
        <v>3400</v>
      </c>
      <c r="L28" s="79">
        <f>IF(ISNUMBER('Tabulka č. 2'!L28-'KN 2018 TV tab.2'!L28),ROUND('Tabulka č. 2'!L28-'KN 2018 TV tab.2'!L28,0),"")</f>
        <v>3684</v>
      </c>
      <c r="M28" s="79">
        <f>IF(ISNUMBER('Tabulka č. 2'!M28-'KN 2018 TV tab.2'!M28),ROUND('Tabulka č. 2'!M28-'KN 2018 TV tab.2'!M28,0),"")</f>
        <v>3042</v>
      </c>
      <c r="N28" s="79">
        <f>IF(ISNUMBER('Tabulka č. 2'!N28-'KN 2018 TV tab.2'!N28),ROUND('Tabulka č. 2'!N28-'KN 2018 TV tab.2'!N28,0),"")</f>
        <v>3400</v>
      </c>
      <c r="O28" s="80">
        <f>IF(ISNUMBER('Tabulka č. 2'!O28-'KN 2018 TV tab.2'!O28),ROUND('Tabulka č. 2'!O28-'KN 2018 TV tab.2'!O28,0),"")</f>
        <v>3138</v>
      </c>
      <c r="P28" s="46">
        <f>IF(ISNUMBER(AVERAGE(B28:O28)),AVERAGE(B28:O28),"")</f>
        <v>3602</v>
      </c>
    </row>
    <row r="29" spans="1:16" s="39" customFormat="1" x14ac:dyDescent="0.25">
      <c r="A29" s="42" t="s">
        <v>52</v>
      </c>
      <c r="B29" s="81">
        <f>IF(ISNUMBER('Tabulka č. 2'!B29-'KN 2018 TV tab.2'!B29),ROUND('Tabulka č. 2'!B29-'KN 2018 TV tab.2'!B29,0),"")</f>
        <v>30</v>
      </c>
      <c r="C29" s="81">
        <f>IF(ISNUMBER('Tabulka č. 2'!C29-'KN 2018 TV tab.2'!C29),ROUND('Tabulka č. 2'!C29-'KN 2018 TV tab.2'!C29,0),"")</f>
        <v>27</v>
      </c>
      <c r="D29" s="81">
        <f>IF(ISNUMBER('Tabulka č. 2'!D29-'KN 2018 TV tab.2'!D29),ROUND('Tabulka č. 2'!D29-'KN 2018 TV tab.2'!D29,0),"")</f>
        <v>50</v>
      </c>
      <c r="E29" s="81">
        <f>IF(ISNUMBER('Tabulka č. 2'!E29-'KN 2018 TV tab.2'!E29),ROUND('Tabulka č. 2'!E29-'KN 2018 TV tab.2'!E29,0),"")</f>
        <v>31</v>
      </c>
      <c r="F29" s="81">
        <f>IF(ISNUMBER('Tabulka č. 2'!F29-'KN 2018 TV tab.2'!F29),ROUND('Tabulka č. 2'!F29-'KN 2018 TV tab.2'!F29,0),"")</f>
        <v>0</v>
      </c>
      <c r="G29" s="81">
        <f>IF(ISNUMBER('Tabulka č. 2'!G29-'KN 2018 TV tab.2'!G29),ROUND('Tabulka č. 2'!G29-'KN 2018 TV tab.2'!G29,0),"")</f>
        <v>20</v>
      </c>
      <c r="H29" s="81">
        <f>IF(ISNUMBER('Tabulka č. 2'!H29-'KN 2018 TV tab.2'!H29),ROUND('Tabulka č. 2'!H29-'KN 2018 TV tab.2'!H29,0),"")</f>
        <v>30</v>
      </c>
      <c r="I29" s="81">
        <f>IF(ISNUMBER('Tabulka č. 2'!I29-'KN 2018 TV tab.2'!I29),ROUND('Tabulka č. 2'!I29-'KN 2018 TV tab.2'!I29,0),"")</f>
        <v>1</v>
      </c>
      <c r="J29" s="81">
        <f>IF(ISNUMBER('Tabulka č. 2'!J29-'KN 2018 TV tab.2'!J29),ROUND('Tabulka č. 2'!J29-'KN 2018 TV tab.2'!J29,0),"")</f>
        <v>10</v>
      </c>
      <c r="K29" s="81">
        <f>IF(ISNUMBER('Tabulka č. 2'!K29-'KN 2018 TV tab.2'!K29),ROUND('Tabulka č. 2'!K29-'KN 2018 TV tab.2'!K29,0),"")</f>
        <v>21</v>
      </c>
      <c r="L29" s="81">
        <f>IF(ISNUMBER('Tabulka č. 2'!L29-'KN 2018 TV tab.2'!L29),ROUND('Tabulka č. 2'!L29-'KN 2018 TV tab.2'!L29,0),"")</f>
        <v>8</v>
      </c>
      <c r="M29" s="81">
        <f>IF(ISNUMBER('Tabulka č. 2'!M29-'KN 2018 TV tab.2'!M29),ROUND('Tabulka č. 2'!M29-'KN 2018 TV tab.2'!M29,0),"")</f>
        <v>30</v>
      </c>
      <c r="N29" s="81">
        <f>IF(ISNUMBER('Tabulka č. 2'!N29-'KN 2018 TV tab.2'!N29),ROUND('Tabulka č. 2'!N29-'KN 2018 TV tab.2'!N29,0),"")</f>
        <v>28</v>
      </c>
      <c r="O29" s="82">
        <f>IF(ISNUMBER('Tabulka č. 2'!O29-'KN 2018 TV tab.2'!O29),ROUND('Tabulka č. 2'!O29-'KN 2018 TV tab.2'!O29,0),"")</f>
        <v>25</v>
      </c>
      <c r="P29" s="47">
        <f t="shared" ref="P29:P33" si="3">IF(ISNUMBER(AVERAGE(B29:O29)),AVERAGE(B29:O29),"")</f>
        <v>22.214285714285715</v>
      </c>
    </row>
    <row r="30" spans="1:16" x14ac:dyDescent="0.25">
      <c r="A30" s="43" t="s">
        <v>25</v>
      </c>
      <c r="B30" s="83">
        <f>IF(ISNUMBER('Tabulka č. 2'!B30-'KN 2018 TV tab.2'!B30),ROUND('Tabulka č. 2'!B30-'KN 2018 TV tab.2'!B30,2),"")</f>
        <v>0</v>
      </c>
      <c r="C30" s="83">
        <f>IF(ISNUMBER('Tabulka č. 2'!C30-'KN 2018 TV tab.2'!C30),ROUND('Tabulka č. 2'!C30-'KN 2018 TV tab.2'!C30,2),"")</f>
        <v>-1.47</v>
      </c>
      <c r="D30" s="83">
        <f>IF(ISNUMBER('Tabulka č. 2'!D30-'KN 2018 TV tab.2'!D30),ROUND('Tabulka č. 2'!D30-'KN 2018 TV tab.2'!D30,2),"")</f>
        <v>0</v>
      </c>
      <c r="E30" s="83">
        <f>IF(ISNUMBER('Tabulka č. 2'!E30-'KN 2018 TV tab.2'!E30),ROUND('Tabulka č. 2'!E30-'KN 2018 TV tab.2'!E30,2),"")</f>
        <v>0</v>
      </c>
      <c r="F30" s="83">
        <f>IF(ISNUMBER('Tabulka č. 2'!F30-'KN 2018 TV tab.2'!F30),ROUND('Tabulka č. 2'!F30-'KN 2018 TV tab.2'!F30,2),"")</f>
        <v>-2.15</v>
      </c>
      <c r="G30" s="84">
        <f>IF(ISNUMBER('Tabulka č. 2'!G30-'KN 2018 TV tab.2'!G30),ROUND('Tabulka č. 2'!G30-'KN 2018 TV tab.2'!G30,2),"")</f>
        <v>-1.91</v>
      </c>
      <c r="H30" s="83">
        <f>IF(ISNUMBER('Tabulka č. 2'!H30-'KN 2018 TV tab.2'!H30),ROUND('Tabulka č. 2'!H30-'KN 2018 TV tab.2'!H30,2),"")</f>
        <v>-0.01</v>
      </c>
      <c r="I30" s="83">
        <f>IF(ISNUMBER('Tabulka č. 2'!I30-'KN 2018 TV tab.2'!I30),ROUND('Tabulka č. 2'!I30-'KN 2018 TV tab.2'!I30,2),"")</f>
        <v>0</v>
      </c>
      <c r="J30" s="83">
        <f>IF(ISNUMBER('Tabulka č. 2'!J30-'KN 2018 TV tab.2'!J30),ROUND('Tabulka č. 2'!J30-'KN 2018 TV tab.2'!J30,2),"")</f>
        <v>0</v>
      </c>
      <c r="K30" s="83">
        <f>IF(ISNUMBER('Tabulka č. 2'!K30-'KN 2018 TV tab.2'!K30),ROUND('Tabulka č. 2'!K30-'KN 2018 TV tab.2'!K30,2),"")</f>
        <v>0</v>
      </c>
      <c r="L30" s="83">
        <f>IF(ISNUMBER('Tabulka č. 2'!L30-'KN 2018 TV tab.2'!L30),ROUND('Tabulka č. 2'!L30-'KN 2018 TV tab.2'!L30,2),"")</f>
        <v>-0.43</v>
      </c>
      <c r="M30" s="83">
        <f>IF(ISNUMBER('Tabulka č. 2'!M30-'KN 2018 TV tab.2'!M30),ROUND('Tabulka č. 2'!M30-'KN 2018 TV tab.2'!M30,2),"")</f>
        <v>0</v>
      </c>
      <c r="N30" s="83">
        <f>IF(ISNUMBER('Tabulka č. 2'!N30-'KN 2018 TV tab.2'!N30),ROUND('Tabulka č. 2'!N30-'KN 2018 TV tab.2'!N30,2),"")</f>
        <v>-1.5</v>
      </c>
      <c r="O30" s="85">
        <f>IF(ISNUMBER('Tabulka č. 2'!O30-'KN 2018 TV tab.2'!O30),ROUND('Tabulka č. 2'!O30-'KN 2018 TV tab.2'!O30,2),"")</f>
        <v>0</v>
      </c>
      <c r="P30" s="48">
        <f t="shared" si="3"/>
        <v>-0.53357142857142859</v>
      </c>
    </row>
    <row r="31" spans="1:16" s="39" customFormat="1" x14ac:dyDescent="0.25">
      <c r="A31" s="42" t="s">
        <v>26</v>
      </c>
      <c r="B31" s="86">
        <f>IF(ISNUMBER('Tabulka č. 2'!B31-'KN 2018 TV tab.2'!B31),ROUND('Tabulka č. 2'!B31-'KN 2018 TV tab.2'!B31,0),"")</f>
        <v>5470</v>
      </c>
      <c r="C31" s="86">
        <f>IF(ISNUMBER('Tabulka č. 2'!C31-'KN 2018 TV tab.2'!C31),ROUND('Tabulka č. 2'!C31-'KN 2018 TV tab.2'!C31,0),"")</f>
        <v>4807</v>
      </c>
      <c r="D31" s="86">
        <f>IF(ISNUMBER('Tabulka č. 2'!D31-'KN 2018 TV tab.2'!D31),ROUND('Tabulka č. 2'!D31-'KN 2018 TV tab.2'!D31,0),"")</f>
        <v>5098</v>
      </c>
      <c r="E31" s="86">
        <f>IF(ISNUMBER('Tabulka č. 2'!E31-'KN 2018 TV tab.2'!E31),ROUND('Tabulka č. 2'!E31-'KN 2018 TV tab.2'!E31,0),"")</f>
        <v>5109</v>
      </c>
      <c r="F31" s="86">
        <f>IF(ISNUMBER('Tabulka č. 2'!F31-'KN 2018 TV tab.2'!F31),ROUND('Tabulka č. 2'!F31-'KN 2018 TV tab.2'!F31,0),"")</f>
        <v>5800</v>
      </c>
      <c r="G31" s="86">
        <f>IF(ISNUMBER('Tabulka č. 2'!G31-'KN 2018 TV tab.2'!G31),ROUND('Tabulka č. 2'!G31-'KN 2018 TV tab.2'!G31,0),"")</f>
        <v>4717</v>
      </c>
      <c r="H31" s="86">
        <f>IF(ISNUMBER('Tabulka č. 2'!H31-'KN 2018 TV tab.2'!H31),ROUND('Tabulka č. 2'!H31-'KN 2018 TV tab.2'!H31,0),"")</f>
        <v>4790</v>
      </c>
      <c r="I31" s="86">
        <f>IF(ISNUMBER('Tabulka č. 2'!I31-'KN 2018 TV tab.2'!I31),ROUND('Tabulka č. 2'!I31-'KN 2018 TV tab.2'!I31,0),"")</f>
        <v>5001</v>
      </c>
      <c r="J31" s="86">
        <f>IF(ISNUMBER('Tabulka č. 2'!J31-'KN 2018 TV tab.2'!J31),ROUND('Tabulka č. 2'!J31-'KN 2018 TV tab.2'!J31,0),"")</f>
        <v>4937</v>
      </c>
      <c r="K31" s="86">
        <f>IF(ISNUMBER('Tabulka č. 2'!K31-'KN 2018 TV tab.2'!K31),ROUND('Tabulka č. 2'!K31-'KN 2018 TV tab.2'!K31,0),"")</f>
        <v>5245</v>
      </c>
      <c r="L31" s="87">
        <f>IF(ISNUMBER('Tabulka č. 2'!L31-'KN 2018 TV tab.2'!L31),ROUND('Tabulka č. 2'!L31-'KN 2018 TV tab.2'!L31,0),"")</f>
        <v>5396</v>
      </c>
      <c r="M31" s="86">
        <f>IF(ISNUMBER('Tabulka č. 2'!M31-'KN 2018 TV tab.2'!M31),ROUND('Tabulka č. 2'!M31-'KN 2018 TV tab.2'!M31,0),"")</f>
        <v>5306</v>
      </c>
      <c r="N31" s="86">
        <f>IF(ISNUMBER('Tabulka č. 2'!N31-'KN 2018 TV tab.2'!N31),ROUND('Tabulka č. 2'!N31-'KN 2018 TV tab.2'!N31,0),"")</f>
        <v>4486</v>
      </c>
      <c r="O31" s="88">
        <f>IF(ISNUMBER('Tabulka č. 2'!O31-'KN 2018 TV tab.2'!O31),ROUND('Tabulka č. 2'!O31-'KN 2018 TV tab.2'!O31,0),"")</f>
        <v>5440</v>
      </c>
      <c r="P31" s="49">
        <f t="shared" si="3"/>
        <v>5114.4285714285716</v>
      </c>
    </row>
    <row r="32" spans="1:16" x14ac:dyDescent="0.25">
      <c r="A32" s="43" t="s">
        <v>27</v>
      </c>
      <c r="B32" s="83">
        <f>IF(ISNUMBER('Tabulka č. 2'!B32-'KN 2018 TV tab.2'!B32),ROUND('Tabulka č. 2'!B32-'KN 2018 TV tab.2'!B32,2),"")</f>
        <v>0</v>
      </c>
      <c r="C32" s="83">
        <f>IF(ISNUMBER('Tabulka č. 2'!C32-'KN 2018 TV tab.2'!C32),ROUND('Tabulka č. 2'!C32-'KN 2018 TV tab.2'!C32,2),"")</f>
        <v>-4</v>
      </c>
      <c r="D32" s="83">
        <f>IF(ISNUMBER('Tabulka č. 2'!D32-'KN 2018 TV tab.2'!D32),ROUND('Tabulka č. 2'!D32-'KN 2018 TV tab.2'!D32,2),"")</f>
        <v>0</v>
      </c>
      <c r="E32" s="83">
        <f>IF(ISNUMBER('Tabulka č. 2'!E32-'KN 2018 TV tab.2'!E32),ROUND('Tabulka č. 2'!E32-'KN 2018 TV tab.2'!E32,2),"")</f>
        <v>0</v>
      </c>
      <c r="F32" s="83">
        <f>IF(ISNUMBER('Tabulka č. 2'!F32-'KN 2018 TV tab.2'!F32),ROUND('Tabulka č. 2'!F32-'KN 2018 TV tab.2'!F32,2),"")</f>
        <v>-6.14</v>
      </c>
      <c r="G32" s="84">
        <f>IF(ISNUMBER('Tabulka č. 2'!G32-'KN 2018 TV tab.2'!G32),ROUND('Tabulka č. 2'!G32-'KN 2018 TV tab.2'!G32,2),"")</f>
        <v>0</v>
      </c>
      <c r="H32" s="83">
        <f>IF(ISNUMBER('Tabulka č. 2'!H32-'KN 2018 TV tab.2'!H32),ROUND('Tabulka č. 2'!H32-'KN 2018 TV tab.2'!H32,2),"")</f>
        <v>0</v>
      </c>
      <c r="I32" s="83">
        <f>IF(ISNUMBER('Tabulka č. 2'!I32-'KN 2018 TV tab.2'!I32),ROUND('Tabulka č. 2'!I32-'KN 2018 TV tab.2'!I32,2),"")</f>
        <v>0</v>
      </c>
      <c r="J32" s="83">
        <f>IF(ISNUMBER('Tabulka č. 2'!J32-'KN 2018 TV tab.2'!J32),ROUND('Tabulka č. 2'!J32-'KN 2018 TV tab.2'!J32,2),"")</f>
        <v>0</v>
      </c>
      <c r="K32" s="83">
        <f>IF(ISNUMBER('Tabulka č. 2'!K32-'KN 2018 TV tab.2'!K32),ROUND('Tabulka č. 2'!K32-'KN 2018 TV tab.2'!K32,2),"")</f>
        <v>0</v>
      </c>
      <c r="L32" s="83">
        <f>IF(ISNUMBER('Tabulka č. 2'!L32-'KN 2018 TV tab.2'!L32),ROUND('Tabulka č. 2'!L32-'KN 2018 TV tab.2'!L32,2),"")</f>
        <v>0</v>
      </c>
      <c r="M32" s="83">
        <f>IF(ISNUMBER('Tabulka č. 2'!M32-'KN 2018 TV tab.2'!M32),ROUND('Tabulka č. 2'!M32-'KN 2018 TV tab.2'!M32,2),"")</f>
        <v>0</v>
      </c>
      <c r="N32" s="83">
        <f>IF(ISNUMBER('Tabulka č. 2'!N32-'KN 2018 TV tab.2'!N32),ROUND('Tabulka č. 2'!N32-'KN 2018 TV tab.2'!N32,2),"")</f>
        <v>0</v>
      </c>
      <c r="O32" s="85">
        <f>IF(ISNUMBER('Tabulka č. 2'!O32-'KN 2018 TV tab.2'!O32),ROUND('Tabulka č. 2'!O32-'KN 2018 TV tab.2'!O32,2),"")</f>
        <v>0</v>
      </c>
      <c r="P32" s="48">
        <f t="shared" si="3"/>
        <v>-0.72428571428571431</v>
      </c>
    </row>
    <row r="33" spans="1:16" s="39" customFormat="1" ht="15.75" thickBot="1" x14ac:dyDescent="0.3">
      <c r="A33" s="44" t="s">
        <v>28</v>
      </c>
      <c r="B33" s="89">
        <f>IF(ISNUMBER('Tabulka č. 2'!B33-'KN 2018 TV tab.2'!B33),ROUND('Tabulka č. 2'!B33-'KN 2018 TV tab.2'!B33,0),"")</f>
        <v>2260</v>
      </c>
      <c r="C33" s="89">
        <f>IF(ISNUMBER('Tabulka č. 2'!C33-'KN 2018 TV tab.2'!C33),ROUND('Tabulka č. 2'!C33-'KN 2018 TV tab.2'!C33,0),"")</f>
        <v>1963</v>
      </c>
      <c r="D33" s="89">
        <f>IF(ISNUMBER('Tabulka č. 2'!D33-'KN 2018 TV tab.2'!D33),ROUND('Tabulka č. 2'!D33-'KN 2018 TV tab.2'!D33,0),"")</f>
        <v>1923</v>
      </c>
      <c r="E33" s="89">
        <f>IF(ISNUMBER('Tabulka č. 2'!E33-'KN 2018 TV tab.2'!E33),ROUND('Tabulka č. 2'!E33-'KN 2018 TV tab.2'!E33,0),"")</f>
        <v>1998</v>
      </c>
      <c r="F33" s="89">
        <f>IF(ISNUMBER('Tabulka č. 2'!F33-'KN 2018 TV tab.2'!F33),ROUND('Tabulka č. 2'!F33-'KN 2018 TV tab.2'!F33,0),"")</f>
        <v>2200</v>
      </c>
      <c r="G33" s="89">
        <f>IF(ISNUMBER('Tabulka č. 2'!G33-'KN 2018 TV tab.2'!G33),ROUND('Tabulka č. 2'!G33-'KN 2018 TV tab.2'!G33,0),"")</f>
        <v>1773</v>
      </c>
      <c r="H33" s="89">
        <f>IF(ISNUMBER('Tabulka č. 2'!H33-'KN 2018 TV tab.2'!H33),ROUND('Tabulka č. 2'!H33-'KN 2018 TV tab.2'!H33,0),"")</f>
        <v>2160</v>
      </c>
      <c r="I33" s="89">
        <f>IF(ISNUMBER('Tabulka č. 2'!I33-'KN 2018 TV tab.2'!I33),ROUND('Tabulka č. 2'!I33-'KN 2018 TV tab.2'!I33,0),"")</f>
        <v>2272</v>
      </c>
      <c r="J33" s="89">
        <f>IF(ISNUMBER('Tabulka č. 2'!J33-'KN 2018 TV tab.2'!J33),ROUND('Tabulka č. 2'!J33-'KN 2018 TV tab.2'!J33,0),"")</f>
        <v>2529</v>
      </c>
      <c r="K33" s="89">
        <f>IF(ISNUMBER('Tabulka č. 2'!K33-'KN 2018 TV tab.2'!K33),ROUND('Tabulka č. 2'!K33-'KN 2018 TV tab.2'!K33,0),"")</f>
        <v>2139</v>
      </c>
      <c r="L33" s="90">
        <f>IF(ISNUMBER('Tabulka č. 2'!L33-'KN 2018 TV tab.2'!L33),ROUND('Tabulka č. 2'!L33-'KN 2018 TV tab.2'!L33,0),"")</f>
        <v>2183</v>
      </c>
      <c r="M33" s="89">
        <f>IF(ISNUMBER('Tabulka č. 2'!M33-'KN 2018 TV tab.2'!M33),ROUND('Tabulka č. 2'!M33-'KN 2018 TV tab.2'!M33,0),"")</f>
        <v>2033</v>
      </c>
      <c r="N33" s="89">
        <f>IF(ISNUMBER('Tabulka č. 2'!N33-'KN 2018 TV tab.2'!N33),ROUND('Tabulka č. 2'!N33-'KN 2018 TV tab.2'!N33,0),"")</f>
        <v>2650</v>
      </c>
      <c r="O33" s="91">
        <f>IF(ISNUMBER('Tabulka č. 2'!O33-'KN 2018 TV tab.2'!O33),ROUND('Tabulka č. 2'!O33-'KN 2018 TV tab.2'!O33,0),"")</f>
        <v>2170</v>
      </c>
      <c r="P33" s="50">
        <f t="shared" si="3"/>
        <v>2160.9285714285716</v>
      </c>
    </row>
    <row r="34" spans="1:16" s="41" customFormat="1" ht="19.5" thickBot="1" x14ac:dyDescent="0.35">
      <c r="A34" s="98" t="str">
        <f>'KN 2019'!A15</f>
        <v>26-51-H/01 Elektrikář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2'!B35-'KN 2018 TV tab.2'!B35),ROUND('Tabulka č. 2'!B35-'KN 2018 TV tab.2'!B35,0),"")</f>
        <v>3639</v>
      </c>
      <c r="C35" s="79">
        <f>IF(ISNUMBER('Tabulka č. 2'!C35-'KN 2018 TV tab.2'!C35),ROUND('Tabulka č. 2'!C35-'KN 2018 TV tab.2'!C35,0),"")</f>
        <v>4414</v>
      </c>
      <c r="D35" s="79">
        <f>IF(ISNUMBER('Tabulka č. 2'!D35-'KN 2018 TV tab.2'!D35),ROUND('Tabulka č. 2'!D35-'KN 2018 TV tab.2'!D35,0),"")</f>
        <v>3412</v>
      </c>
      <c r="E35" s="79">
        <f>IF(ISNUMBER('Tabulka č. 2'!E35-'KN 2018 TV tab.2'!E35),ROUND('Tabulka č. 2'!E35-'KN 2018 TV tab.2'!E35,0),"")</f>
        <v>3600</v>
      </c>
      <c r="F35" s="79">
        <f>IF(ISNUMBER('Tabulka č. 2'!F35-'KN 2018 TV tab.2'!F35),ROUND('Tabulka č. 2'!F35-'KN 2018 TV tab.2'!F35,0),"")</f>
        <v>7145</v>
      </c>
      <c r="G35" s="79">
        <f>IF(ISNUMBER('Tabulka č. 2'!G35-'KN 2018 TV tab.2'!G35),ROUND('Tabulka č. 2'!G35-'KN 2018 TV tab.2'!G35,0),"")</f>
        <v>5771</v>
      </c>
      <c r="H35" s="79">
        <f>IF(ISNUMBER('Tabulka č. 2'!H35-'KN 2018 TV tab.2'!H35),ROUND('Tabulka č. 2'!H35-'KN 2018 TV tab.2'!H35,0),"")</f>
        <v>4374</v>
      </c>
      <c r="I35" s="79">
        <f>IF(ISNUMBER('Tabulka č. 2'!I35-'KN 2018 TV tab.2'!I35),ROUND('Tabulka č. 2'!I35-'KN 2018 TV tab.2'!I35,0),"")</f>
        <v>3785</v>
      </c>
      <c r="J35" s="79">
        <f>IF(ISNUMBER('Tabulka č. 2'!J35-'KN 2018 TV tab.2'!J35),ROUND('Tabulka č. 2'!J35-'KN 2018 TV tab.2'!J35,0),"")</f>
        <v>3756</v>
      </c>
      <c r="K35" s="79">
        <f>IF(ISNUMBER('Tabulka č. 2'!K35-'KN 2018 TV tab.2'!K35),ROUND('Tabulka č. 2'!K35-'KN 2018 TV tab.2'!K35,0),"")</f>
        <v>3577</v>
      </c>
      <c r="L35" s="79">
        <f>IF(ISNUMBER('Tabulka č. 2'!L35-'KN 2018 TV tab.2'!L35),ROUND('Tabulka č. 2'!L35-'KN 2018 TV tab.2'!L35,0),"")</f>
        <v>3519</v>
      </c>
      <c r="M35" s="79">
        <f>IF(ISNUMBER('Tabulka č. 2'!M35-'KN 2018 TV tab.2'!M35),ROUND('Tabulka č. 2'!M35-'KN 2018 TV tab.2'!M35,0),"")</f>
        <v>3701</v>
      </c>
      <c r="N35" s="79">
        <f>IF(ISNUMBER('Tabulka č. 2'!N35-'KN 2018 TV tab.2'!N35),ROUND('Tabulka č. 2'!N35-'KN 2018 TV tab.2'!N35,0),"")</f>
        <v>5308</v>
      </c>
      <c r="O35" s="80">
        <f>IF(ISNUMBER('Tabulka č. 2'!O35-'KN 2018 TV tab.2'!O35),ROUND('Tabulka č. 2'!O35-'KN 2018 TV tab.2'!O35,0),"")</f>
        <v>3748</v>
      </c>
      <c r="P35" s="46">
        <f>IF(ISNUMBER(AVERAGE(B35:O35)),AVERAGE(B35:O35),"")</f>
        <v>4267.7857142857147</v>
      </c>
    </row>
    <row r="36" spans="1:16" s="39" customFormat="1" x14ac:dyDescent="0.25">
      <c r="A36" s="42" t="s">
        <v>52</v>
      </c>
      <c r="B36" s="81">
        <f>IF(ISNUMBER('Tabulka č. 2'!B36-'KN 2018 TV tab.2'!B36),ROUND('Tabulka č. 2'!B36-'KN 2018 TV tab.2'!B36,0),"")</f>
        <v>30</v>
      </c>
      <c r="C36" s="81">
        <f>IF(ISNUMBER('Tabulka č. 2'!C36-'KN 2018 TV tab.2'!C36),ROUND('Tabulka č. 2'!C36-'KN 2018 TV tab.2'!C36,0),"")</f>
        <v>27</v>
      </c>
      <c r="D36" s="81">
        <f>IF(ISNUMBER('Tabulka č. 2'!D36-'KN 2018 TV tab.2'!D36),ROUND('Tabulka č. 2'!D36-'KN 2018 TV tab.2'!D36,0),"")</f>
        <v>50</v>
      </c>
      <c r="E36" s="81">
        <f>IF(ISNUMBER('Tabulka č. 2'!E36-'KN 2018 TV tab.2'!E36),ROUND('Tabulka č. 2'!E36-'KN 2018 TV tab.2'!E36,0),"")</f>
        <v>31</v>
      </c>
      <c r="F36" s="81">
        <f>IF(ISNUMBER('Tabulka č. 2'!F36-'KN 2018 TV tab.2'!F36),ROUND('Tabulka č. 2'!F36-'KN 2018 TV tab.2'!F36,0),"")</f>
        <v>0</v>
      </c>
      <c r="G36" s="81">
        <f>IF(ISNUMBER('Tabulka č. 2'!G36-'KN 2018 TV tab.2'!G36),ROUND('Tabulka č. 2'!G36-'KN 2018 TV tab.2'!G36,0),"")</f>
        <v>24</v>
      </c>
      <c r="H36" s="81">
        <f>IF(ISNUMBER('Tabulka č. 2'!H36-'KN 2018 TV tab.2'!H36),ROUND('Tabulka č. 2'!H36-'KN 2018 TV tab.2'!H36,0),"")</f>
        <v>30</v>
      </c>
      <c r="I36" s="81">
        <f>IF(ISNUMBER('Tabulka č. 2'!I36-'KN 2018 TV tab.2'!I36),ROUND('Tabulka č. 2'!I36-'KN 2018 TV tab.2'!I36,0),"")</f>
        <v>1</v>
      </c>
      <c r="J36" s="81">
        <f>IF(ISNUMBER('Tabulka č. 2'!J36-'KN 2018 TV tab.2'!J36),ROUND('Tabulka č. 2'!J36-'KN 2018 TV tab.2'!J36,0),"")</f>
        <v>11</v>
      </c>
      <c r="K36" s="81">
        <f>IF(ISNUMBER('Tabulka č. 2'!K36-'KN 2018 TV tab.2'!K36),ROUND('Tabulka č. 2'!K36-'KN 2018 TV tab.2'!K36,0),"")</f>
        <v>23</v>
      </c>
      <c r="L36" s="81">
        <f>IF(ISNUMBER('Tabulka č. 2'!L36-'KN 2018 TV tab.2'!L36),ROUND('Tabulka č. 2'!L36-'KN 2018 TV tab.2'!L36,0),"")</f>
        <v>8</v>
      </c>
      <c r="M36" s="81">
        <f>IF(ISNUMBER('Tabulka č. 2'!M36-'KN 2018 TV tab.2'!M36),ROUND('Tabulka č. 2'!M36-'KN 2018 TV tab.2'!M36,0),"")</f>
        <v>30</v>
      </c>
      <c r="N36" s="81">
        <f>IF(ISNUMBER('Tabulka č. 2'!N36-'KN 2018 TV tab.2'!N36),ROUND('Tabulka č. 2'!N36-'KN 2018 TV tab.2'!N36,0),"")</f>
        <v>28</v>
      </c>
      <c r="O36" s="82">
        <f>IF(ISNUMBER('Tabulka č. 2'!O36-'KN 2018 TV tab.2'!O36),ROUND('Tabulka č. 2'!O36-'KN 2018 TV tab.2'!O36,0),"")</f>
        <v>25</v>
      </c>
      <c r="P36" s="47">
        <f t="shared" ref="P36:P40" si="4">IF(ISNUMBER(AVERAGE(B36:O36)),AVERAGE(B36:O36),"")</f>
        <v>22.714285714285715</v>
      </c>
    </row>
    <row r="37" spans="1:16" x14ac:dyDescent="0.25">
      <c r="A37" s="43" t="s">
        <v>25</v>
      </c>
      <c r="B37" s="83">
        <f>IF(ISNUMBER('Tabulka č. 2'!B37-'KN 2018 TV tab.2'!B37),ROUND('Tabulka č. 2'!B37-'KN 2018 TV tab.2'!B37,2),"")</f>
        <v>0</v>
      </c>
      <c r="C37" s="83">
        <f>IF(ISNUMBER('Tabulka č. 2'!C37-'KN 2018 TV tab.2'!C37),ROUND('Tabulka č. 2'!C37-'KN 2018 TV tab.2'!C37,2),"")</f>
        <v>-0.82</v>
      </c>
      <c r="D37" s="83">
        <f>IF(ISNUMBER('Tabulka č. 2'!D37-'KN 2018 TV tab.2'!D37),ROUND('Tabulka č. 2'!D37-'KN 2018 TV tab.2'!D37,2),"")</f>
        <v>0</v>
      </c>
      <c r="E37" s="83">
        <f>IF(ISNUMBER('Tabulka č. 2'!E37-'KN 2018 TV tab.2'!E37),ROUND('Tabulka č. 2'!E37-'KN 2018 TV tab.2'!E37,2),"")</f>
        <v>0</v>
      </c>
      <c r="F37" s="83">
        <f>IF(ISNUMBER('Tabulka č. 2'!F37-'KN 2018 TV tab.2'!F37),ROUND('Tabulka č. 2'!F37-'KN 2018 TV tab.2'!F37,2),"")</f>
        <v>-2.2999999999999998</v>
      </c>
      <c r="G37" s="84">
        <f>IF(ISNUMBER('Tabulka č. 2'!G37-'KN 2018 TV tab.2'!G37),ROUND('Tabulka č. 2'!G37-'KN 2018 TV tab.2'!G37,2),"")</f>
        <v>-1.62</v>
      </c>
      <c r="H37" s="83">
        <f>IF(ISNUMBER('Tabulka č. 2'!H37-'KN 2018 TV tab.2'!H37),ROUND('Tabulka č. 2'!H37-'KN 2018 TV tab.2'!H37,2),"")</f>
        <v>-1.1299999999999999</v>
      </c>
      <c r="I37" s="83">
        <f>IF(ISNUMBER('Tabulka č. 2'!I37-'KN 2018 TV tab.2'!I37),ROUND('Tabulka č. 2'!I37-'KN 2018 TV tab.2'!I37,2),"")</f>
        <v>0</v>
      </c>
      <c r="J37" s="83">
        <f>IF(ISNUMBER('Tabulka č. 2'!J37-'KN 2018 TV tab.2'!J37),ROUND('Tabulka č. 2'!J37-'KN 2018 TV tab.2'!J37,2),"")</f>
        <v>0</v>
      </c>
      <c r="K37" s="83">
        <f>IF(ISNUMBER('Tabulka č. 2'!K37-'KN 2018 TV tab.2'!K37),ROUND('Tabulka č. 2'!K37-'KN 2018 TV tab.2'!K37,2),"")</f>
        <v>0</v>
      </c>
      <c r="L37" s="83">
        <f>IF(ISNUMBER('Tabulka č. 2'!L37-'KN 2018 TV tab.2'!L37),ROUND('Tabulka č. 2'!L37-'KN 2018 TV tab.2'!L37,2),"")</f>
        <v>-0.01</v>
      </c>
      <c r="M37" s="83">
        <f>IF(ISNUMBER('Tabulka č. 2'!M37-'KN 2018 TV tab.2'!M37),ROUND('Tabulka č. 2'!M37-'KN 2018 TV tab.2'!M37,2),"")</f>
        <v>0</v>
      </c>
      <c r="N37" s="83">
        <f>IF(ISNUMBER('Tabulka č. 2'!N37-'KN 2018 TV tab.2'!N37),ROUND('Tabulka č. 2'!N37-'KN 2018 TV tab.2'!N37,2),"")</f>
        <v>-4.5</v>
      </c>
      <c r="O37" s="85">
        <f>IF(ISNUMBER('Tabulka č. 2'!O37-'KN 2018 TV tab.2'!O37),ROUND('Tabulka č. 2'!O37-'KN 2018 TV tab.2'!O37,2),"")</f>
        <v>0</v>
      </c>
      <c r="P37" s="48">
        <f t="shared" si="4"/>
        <v>-0.74142857142857133</v>
      </c>
    </row>
    <row r="38" spans="1:16" s="39" customFormat="1" x14ac:dyDescent="0.25">
      <c r="A38" s="42" t="s">
        <v>26</v>
      </c>
      <c r="B38" s="86">
        <f>IF(ISNUMBER('Tabulka č. 2'!B38-'KN 2018 TV tab.2'!B38),ROUND('Tabulka č. 2'!B38-'KN 2018 TV tab.2'!B38,0),"")</f>
        <v>5470</v>
      </c>
      <c r="C38" s="86">
        <f>IF(ISNUMBER('Tabulka č. 2'!C38-'KN 2018 TV tab.2'!C38),ROUND('Tabulka č. 2'!C38-'KN 2018 TV tab.2'!C38,0),"")</f>
        <v>4807</v>
      </c>
      <c r="D38" s="86">
        <f>IF(ISNUMBER('Tabulka č. 2'!D38-'KN 2018 TV tab.2'!D38),ROUND('Tabulka č. 2'!D38-'KN 2018 TV tab.2'!D38,0),"")</f>
        <v>5098</v>
      </c>
      <c r="E38" s="86">
        <f>IF(ISNUMBER('Tabulka č. 2'!E38-'KN 2018 TV tab.2'!E38),ROUND('Tabulka č. 2'!E38-'KN 2018 TV tab.2'!E38,0),"")</f>
        <v>5109</v>
      </c>
      <c r="F38" s="86">
        <f>IF(ISNUMBER('Tabulka č. 2'!F38-'KN 2018 TV tab.2'!F38),ROUND('Tabulka č. 2'!F38-'KN 2018 TV tab.2'!F38,0),"")</f>
        <v>5800</v>
      </c>
      <c r="G38" s="86">
        <f>IF(ISNUMBER('Tabulka č. 2'!G38-'KN 2018 TV tab.2'!G38),ROUND('Tabulka č. 2'!G38-'KN 2018 TV tab.2'!G38,0),"")</f>
        <v>4717</v>
      </c>
      <c r="H38" s="86">
        <f>IF(ISNUMBER('Tabulka č. 2'!H38-'KN 2018 TV tab.2'!H38),ROUND('Tabulka č. 2'!H38-'KN 2018 TV tab.2'!H38,0),"")</f>
        <v>4790</v>
      </c>
      <c r="I38" s="86">
        <f>IF(ISNUMBER('Tabulka č. 2'!I38-'KN 2018 TV tab.2'!I38),ROUND('Tabulka č. 2'!I38-'KN 2018 TV tab.2'!I38,0),"")</f>
        <v>5001</v>
      </c>
      <c r="J38" s="86">
        <f>IF(ISNUMBER('Tabulka č. 2'!J38-'KN 2018 TV tab.2'!J38),ROUND('Tabulka č. 2'!J38-'KN 2018 TV tab.2'!J38,0),"")</f>
        <v>4937</v>
      </c>
      <c r="K38" s="86">
        <f>IF(ISNUMBER('Tabulka č. 2'!K38-'KN 2018 TV tab.2'!K38),ROUND('Tabulka č. 2'!K38-'KN 2018 TV tab.2'!K38,0),"")</f>
        <v>5245</v>
      </c>
      <c r="L38" s="87">
        <f>IF(ISNUMBER('Tabulka č. 2'!L38-'KN 2018 TV tab.2'!L38),ROUND('Tabulka č. 2'!L38-'KN 2018 TV tab.2'!L38,0),"")</f>
        <v>5396</v>
      </c>
      <c r="M38" s="86">
        <f>IF(ISNUMBER('Tabulka č. 2'!M38-'KN 2018 TV tab.2'!M38),ROUND('Tabulka č. 2'!M38-'KN 2018 TV tab.2'!M38,0),"")</f>
        <v>5306</v>
      </c>
      <c r="N38" s="86">
        <f>IF(ISNUMBER('Tabulka č. 2'!N38-'KN 2018 TV tab.2'!N38),ROUND('Tabulka č. 2'!N38-'KN 2018 TV tab.2'!N38,0),"")</f>
        <v>4486</v>
      </c>
      <c r="O38" s="88">
        <f>IF(ISNUMBER('Tabulka č. 2'!O38-'KN 2018 TV tab.2'!O38),ROUND('Tabulka č. 2'!O38-'KN 2018 TV tab.2'!O38,0),"")</f>
        <v>5440</v>
      </c>
      <c r="P38" s="49">
        <f t="shared" si="4"/>
        <v>5114.4285714285716</v>
      </c>
    </row>
    <row r="39" spans="1:16" x14ac:dyDescent="0.25">
      <c r="A39" s="43" t="s">
        <v>27</v>
      </c>
      <c r="B39" s="83">
        <f>IF(ISNUMBER('Tabulka č. 2'!B39-'KN 2018 TV tab.2'!B39),ROUND('Tabulka č. 2'!B39-'KN 2018 TV tab.2'!B39,2),"")</f>
        <v>0</v>
      </c>
      <c r="C39" s="83">
        <f>IF(ISNUMBER('Tabulka č. 2'!C39-'KN 2018 TV tab.2'!C39),ROUND('Tabulka č. 2'!C39-'KN 2018 TV tab.2'!C39,2),"")</f>
        <v>-4</v>
      </c>
      <c r="D39" s="83">
        <f>IF(ISNUMBER('Tabulka č. 2'!D39-'KN 2018 TV tab.2'!D39),ROUND('Tabulka č. 2'!D39-'KN 2018 TV tab.2'!D39,2),"")</f>
        <v>0</v>
      </c>
      <c r="E39" s="83">
        <f>IF(ISNUMBER('Tabulka č. 2'!E39-'KN 2018 TV tab.2'!E39),ROUND('Tabulka č. 2'!E39-'KN 2018 TV tab.2'!E39,2),"")</f>
        <v>0</v>
      </c>
      <c r="F39" s="83">
        <f>IF(ISNUMBER('Tabulka č. 2'!F39-'KN 2018 TV tab.2'!F39),ROUND('Tabulka č. 2'!F39-'KN 2018 TV tab.2'!F39,2),"")</f>
        <v>-6.15</v>
      </c>
      <c r="G39" s="84">
        <f>IF(ISNUMBER('Tabulka č. 2'!G39-'KN 2018 TV tab.2'!G39),ROUND('Tabulka č. 2'!G39-'KN 2018 TV tab.2'!G39,2),"")</f>
        <v>0</v>
      </c>
      <c r="H39" s="83">
        <f>IF(ISNUMBER('Tabulka č. 2'!H39-'KN 2018 TV tab.2'!H39),ROUND('Tabulka č. 2'!H39-'KN 2018 TV tab.2'!H39,2),"")</f>
        <v>0</v>
      </c>
      <c r="I39" s="83">
        <f>IF(ISNUMBER('Tabulka č. 2'!I39-'KN 2018 TV tab.2'!I39),ROUND('Tabulka č. 2'!I39-'KN 2018 TV tab.2'!I39,2),"")</f>
        <v>0</v>
      </c>
      <c r="J39" s="83">
        <f>IF(ISNUMBER('Tabulka č. 2'!J39-'KN 2018 TV tab.2'!J39),ROUND('Tabulka č. 2'!J39-'KN 2018 TV tab.2'!J39,2),"")</f>
        <v>0</v>
      </c>
      <c r="K39" s="83">
        <f>IF(ISNUMBER('Tabulka č. 2'!K39-'KN 2018 TV tab.2'!K39),ROUND('Tabulka č. 2'!K39-'KN 2018 TV tab.2'!K39,2),"")</f>
        <v>0</v>
      </c>
      <c r="L39" s="83">
        <f>IF(ISNUMBER('Tabulka č. 2'!L39-'KN 2018 TV tab.2'!L39),ROUND('Tabulka č. 2'!L39-'KN 2018 TV tab.2'!L39,2),"")</f>
        <v>0</v>
      </c>
      <c r="M39" s="83">
        <f>IF(ISNUMBER('Tabulka č. 2'!M39-'KN 2018 TV tab.2'!M39),ROUND('Tabulka č. 2'!M39-'KN 2018 TV tab.2'!M39,2),"")</f>
        <v>0</v>
      </c>
      <c r="N39" s="83">
        <f>IF(ISNUMBER('Tabulka č. 2'!N39-'KN 2018 TV tab.2'!N39),ROUND('Tabulka č. 2'!N39-'KN 2018 TV tab.2'!N39,2),"")</f>
        <v>0</v>
      </c>
      <c r="O39" s="85">
        <f>IF(ISNUMBER('Tabulka č. 2'!O39-'KN 2018 TV tab.2'!O39),ROUND('Tabulka č. 2'!O39-'KN 2018 TV tab.2'!O39,2),"")</f>
        <v>0</v>
      </c>
      <c r="P39" s="48">
        <f t="shared" si="4"/>
        <v>-0.72499999999999998</v>
      </c>
    </row>
    <row r="40" spans="1:16" s="39" customFormat="1" ht="15.75" thickBot="1" x14ac:dyDescent="0.3">
      <c r="A40" s="44" t="s">
        <v>28</v>
      </c>
      <c r="B40" s="89">
        <f>IF(ISNUMBER('Tabulka č. 2'!B40-'KN 2018 TV tab.2'!B40),ROUND('Tabulka č. 2'!B40-'KN 2018 TV tab.2'!B40,0),"")</f>
        <v>2260</v>
      </c>
      <c r="C40" s="89">
        <f>IF(ISNUMBER('Tabulka č. 2'!C40-'KN 2018 TV tab.2'!C40),ROUND('Tabulka č. 2'!C40-'KN 2018 TV tab.2'!C40,0),"")</f>
        <v>1963</v>
      </c>
      <c r="D40" s="89">
        <f>IF(ISNUMBER('Tabulka č. 2'!D40-'KN 2018 TV tab.2'!D40),ROUND('Tabulka č. 2'!D40-'KN 2018 TV tab.2'!D40,0),"")</f>
        <v>1923</v>
      </c>
      <c r="E40" s="89">
        <f>IF(ISNUMBER('Tabulka č. 2'!E40-'KN 2018 TV tab.2'!E40),ROUND('Tabulka č. 2'!E40-'KN 2018 TV tab.2'!E40,0),"")</f>
        <v>1998</v>
      </c>
      <c r="F40" s="89">
        <f>IF(ISNUMBER('Tabulka č. 2'!F40-'KN 2018 TV tab.2'!F40),ROUND('Tabulka č. 2'!F40-'KN 2018 TV tab.2'!F40,0),"")</f>
        <v>2200</v>
      </c>
      <c r="G40" s="89">
        <f>IF(ISNUMBER('Tabulka č. 2'!G40-'KN 2018 TV tab.2'!G40),ROUND('Tabulka č. 2'!G40-'KN 2018 TV tab.2'!G40,0),"")</f>
        <v>1773</v>
      </c>
      <c r="H40" s="89">
        <f>IF(ISNUMBER('Tabulka č. 2'!H40-'KN 2018 TV tab.2'!H40),ROUND('Tabulka č. 2'!H40-'KN 2018 TV tab.2'!H40,0),"")</f>
        <v>2160</v>
      </c>
      <c r="I40" s="89">
        <f>IF(ISNUMBER('Tabulka č. 2'!I40-'KN 2018 TV tab.2'!I40),ROUND('Tabulka č. 2'!I40-'KN 2018 TV tab.2'!I40,0),"")</f>
        <v>2272</v>
      </c>
      <c r="J40" s="89">
        <f>IF(ISNUMBER('Tabulka č. 2'!J40-'KN 2018 TV tab.2'!J40),ROUND('Tabulka č. 2'!J40-'KN 2018 TV tab.2'!J40,0),"")</f>
        <v>2529</v>
      </c>
      <c r="K40" s="89">
        <f>IF(ISNUMBER('Tabulka č. 2'!K40-'KN 2018 TV tab.2'!K40),ROUND('Tabulka č. 2'!K40-'KN 2018 TV tab.2'!K40,0),"")</f>
        <v>2139</v>
      </c>
      <c r="L40" s="90">
        <f>IF(ISNUMBER('Tabulka č. 2'!L40-'KN 2018 TV tab.2'!L40),ROUND('Tabulka č. 2'!L40-'KN 2018 TV tab.2'!L40,0),"")</f>
        <v>2183</v>
      </c>
      <c r="M40" s="89">
        <f>IF(ISNUMBER('Tabulka č. 2'!M40-'KN 2018 TV tab.2'!M40),ROUND('Tabulka č. 2'!M40-'KN 2018 TV tab.2'!M40,0),"")</f>
        <v>2033</v>
      </c>
      <c r="N40" s="89">
        <f>IF(ISNUMBER('Tabulka č. 2'!N40-'KN 2018 TV tab.2'!N40),ROUND('Tabulka č. 2'!N40-'KN 2018 TV tab.2'!N40,0),"")</f>
        <v>2650</v>
      </c>
      <c r="O40" s="91">
        <f>IF(ISNUMBER('Tabulka č. 2'!O40-'KN 2018 TV tab.2'!O40),ROUND('Tabulka č. 2'!O40-'KN 2018 TV tab.2'!O40,0),"")</f>
        <v>2170</v>
      </c>
      <c r="P40" s="50">
        <f t="shared" si="4"/>
        <v>2160.9285714285716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4" sqref="A4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2018 a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2019 oproti roku 2018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2019'!A16</f>
        <v>66-51-H/01 Prodavač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3'!B7-'KN 2018 TV tab.3'!B7),ROUND('Tabulka č. 3'!B7-'KN 2018 TV tab.3'!B7,0),"")</f>
        <v>2992</v>
      </c>
      <c r="C7" s="79">
        <f>IF(ISNUMBER('Tabulka č. 3'!C7-'KN 2018 TV tab.3'!C7),ROUND('Tabulka č. 3'!C7-'KN 2018 TV tab.3'!C7,0),"")</f>
        <v>4434</v>
      </c>
      <c r="D7" s="79">
        <f>IF(ISNUMBER('Tabulka č. 3'!D7-'KN 2018 TV tab.3'!D7),ROUND('Tabulka č. 3'!D7-'KN 2018 TV tab.3'!D7,0),"")</f>
        <v>3082</v>
      </c>
      <c r="E7" s="79">
        <f>IF(ISNUMBER('Tabulka č. 3'!E7-'KN 2018 TV tab.3'!E7),ROUND('Tabulka č. 3'!E7-'KN 2018 TV tab.3'!E7,0),"")</f>
        <v>2765</v>
      </c>
      <c r="F7" s="79">
        <f>IF(ISNUMBER('Tabulka č. 3'!F7-'KN 2018 TV tab.3'!F7),ROUND('Tabulka č. 3'!F7-'KN 2018 TV tab.3'!F7,0),"")</f>
        <v>8012</v>
      </c>
      <c r="G7" s="79">
        <f>IF(ISNUMBER('Tabulka č. 3'!G7-'KN 2018 TV tab.3'!G7),ROUND('Tabulka č. 3'!G7-'KN 2018 TV tab.3'!G7,0),"")</f>
        <v>2885</v>
      </c>
      <c r="H7" s="79">
        <f>IF(ISNUMBER('Tabulka č. 3'!H7-'KN 2018 TV tab.3'!H7),ROUND('Tabulka č. 3'!H7-'KN 2018 TV tab.3'!H7,0),"")</f>
        <v>3764</v>
      </c>
      <c r="I7" s="79">
        <f>IF(ISNUMBER('Tabulka č. 3'!I7-'KN 2018 TV tab.3'!I7),ROUND('Tabulka č. 3'!I7-'KN 2018 TV tab.3'!I7,0),"")</f>
        <v>3253</v>
      </c>
      <c r="J7" s="79">
        <f>IF(ISNUMBER('Tabulka č. 3'!J7-'KN 2018 TV tab.3'!J7),ROUND('Tabulka č. 3'!J7-'KN 2018 TV tab.3'!J7,0),"")</f>
        <v>3446</v>
      </c>
      <c r="K7" s="79">
        <f>IF(ISNUMBER('Tabulka č. 3'!K7-'KN 2018 TV tab.3'!K7),ROUND('Tabulka č. 3'!K7-'KN 2018 TV tab.3'!K7,0),"")</f>
        <v>3312</v>
      </c>
      <c r="L7" s="79">
        <f>IF(ISNUMBER('Tabulka č. 3'!L7-'KN 2018 TV tab.3'!L7),ROUND('Tabulka č. 3'!L7-'KN 2018 TV tab.3'!L7,0),"")</f>
        <v>3490</v>
      </c>
      <c r="M7" s="79">
        <f>IF(ISNUMBER('Tabulka č. 3'!M7-'KN 2018 TV tab.3'!M7),ROUND('Tabulka č. 3'!M7-'KN 2018 TV tab.3'!M7,0),"")</f>
        <v>3242</v>
      </c>
      <c r="N7" s="79">
        <f>IF(ISNUMBER('Tabulka č. 3'!N7-'KN 2018 TV tab.3'!N7),ROUND('Tabulka č. 3'!N7-'KN 2018 TV tab.3'!N7,0),"")</f>
        <v>4237</v>
      </c>
      <c r="O7" s="80">
        <f>IF(ISNUMBER('Tabulka č. 3'!O7-'KN 2018 TV tab.3'!O7),ROUND('Tabulka č. 3'!O7-'KN 2018 TV tab.3'!O7,0),"")</f>
        <v>3501</v>
      </c>
      <c r="P7" s="46">
        <f>IF(ISNUMBER(AVERAGE(B7:O7)),AVERAGE(B7:O7),"")</f>
        <v>3743.9285714285716</v>
      </c>
    </row>
    <row r="8" spans="1:31" s="39" customFormat="1" x14ac:dyDescent="0.25">
      <c r="A8" s="42" t="s">
        <v>52</v>
      </c>
      <c r="B8" s="81">
        <f>IF(ISNUMBER('Tabulka č. 3'!B8-'KN 2018 TV tab.3'!B8),ROUND('Tabulka č. 3'!B8-'KN 2018 TV tab.3'!B8,0),"")</f>
        <v>0</v>
      </c>
      <c r="C8" s="81">
        <f>IF(ISNUMBER('Tabulka č. 3'!C8-'KN 2018 TV tab.3'!C8),ROUND('Tabulka č. 3'!C8-'KN 2018 TV tab.3'!C8,0),"")</f>
        <v>27</v>
      </c>
      <c r="D8" s="81">
        <f>IF(ISNUMBER('Tabulka č. 3'!D8-'KN 2018 TV tab.3'!D8),ROUND('Tabulka č. 3'!D8-'KN 2018 TV tab.3'!D8,0),"")</f>
        <v>50</v>
      </c>
      <c r="E8" s="81">
        <f>IF(ISNUMBER('Tabulka č. 3'!E8-'KN 2018 TV tab.3'!E8),ROUND('Tabulka č. 3'!E8-'KN 2018 TV tab.3'!E8,0),"")</f>
        <v>31</v>
      </c>
      <c r="F8" s="81">
        <f>IF(ISNUMBER('Tabulka č. 3'!F8-'KN 2018 TV tab.3'!F8),ROUND('Tabulka č. 3'!F8-'KN 2018 TV tab.3'!F8,0),"")</f>
        <v>0</v>
      </c>
      <c r="G8" s="81">
        <f>IF(ISNUMBER('Tabulka č. 3'!G8-'KN 2018 TV tab.3'!G8),ROUND('Tabulka č. 3'!G8-'KN 2018 TV tab.3'!G8,0),"")</f>
        <v>12</v>
      </c>
      <c r="H8" s="81">
        <f>IF(ISNUMBER('Tabulka č. 3'!H8-'KN 2018 TV tab.3'!H8),ROUND('Tabulka č. 3'!H8-'KN 2018 TV tab.3'!H8,0),"")</f>
        <v>30</v>
      </c>
      <c r="I8" s="81">
        <f>IF(ISNUMBER('Tabulka č. 3'!I8-'KN 2018 TV tab.3'!I8),ROUND('Tabulka č. 3'!I8-'KN 2018 TV tab.3'!I8,0),"")</f>
        <v>1</v>
      </c>
      <c r="J8" s="81">
        <f>IF(ISNUMBER('Tabulka č. 3'!J8-'KN 2018 TV tab.3'!J8),ROUND('Tabulka č. 3'!J8-'KN 2018 TV tab.3'!J8,0),"")</f>
        <v>10</v>
      </c>
      <c r="K8" s="81">
        <f>IF(ISNUMBER('Tabulka č. 3'!K8-'KN 2018 TV tab.3'!K8),ROUND('Tabulka č. 3'!K8-'KN 2018 TV tab.3'!K8,0),"")</f>
        <v>21</v>
      </c>
      <c r="L8" s="81">
        <f>IF(ISNUMBER('Tabulka č. 3'!L8-'KN 2018 TV tab.3'!L8),ROUND('Tabulka č. 3'!L8-'KN 2018 TV tab.3'!L8,0),"")</f>
        <v>8</v>
      </c>
      <c r="M8" s="81">
        <f>IF(ISNUMBER('Tabulka č. 3'!M8-'KN 2018 TV tab.3'!M8),ROUND('Tabulka č. 3'!M8-'KN 2018 TV tab.3'!M8,0),"")</f>
        <v>30</v>
      </c>
      <c r="N8" s="81">
        <f>IF(ISNUMBER('Tabulka č. 3'!N8-'KN 2018 TV tab.3'!N8),ROUND('Tabulka č. 3'!N8-'KN 2018 TV tab.3'!N8,0),"")</f>
        <v>28</v>
      </c>
      <c r="O8" s="82">
        <f>IF(ISNUMBER('Tabulka č. 3'!O8-'KN 2018 TV tab.3'!O8),ROUND('Tabulka č. 3'!O8-'KN 2018 TV tab.3'!O8,0),"")</f>
        <v>25</v>
      </c>
      <c r="P8" s="47">
        <f t="shared" ref="P8:P12" si="0">IF(ISNUMBER(AVERAGE(B8:O8)),AVERAGE(B8:O8),"")</f>
        <v>19.5</v>
      </c>
    </row>
    <row r="9" spans="1:31" x14ac:dyDescent="0.25">
      <c r="A9" s="43" t="s">
        <v>25</v>
      </c>
      <c r="B9" s="83">
        <f>IF(ISNUMBER('Tabulka č. 3'!B9-'KN 2018 TV tab.3'!B9),ROUND('Tabulka č. 3'!B9-'KN 2018 TV tab.3'!B9,2),"")</f>
        <v>0</v>
      </c>
      <c r="C9" s="83">
        <f>IF(ISNUMBER('Tabulka č. 3'!C9-'KN 2018 TV tab.3'!C9),ROUND('Tabulka č. 3'!C9-'KN 2018 TV tab.3'!C9,2),"")</f>
        <v>-1.08</v>
      </c>
      <c r="D9" s="83">
        <f>IF(ISNUMBER('Tabulka č. 3'!D9-'KN 2018 TV tab.3'!D9),ROUND('Tabulka č. 3'!D9-'KN 2018 TV tab.3'!D9,2),"")</f>
        <v>0</v>
      </c>
      <c r="E9" s="83">
        <f>IF(ISNUMBER('Tabulka č. 3'!E9-'KN 2018 TV tab.3'!E9),ROUND('Tabulka č. 3'!E9-'KN 2018 TV tab.3'!E9,2),"")</f>
        <v>0</v>
      </c>
      <c r="F9" s="83">
        <f>IF(ISNUMBER('Tabulka č. 3'!F9-'KN 2018 TV tab.3'!F9),ROUND('Tabulka č. 3'!F9-'KN 2018 TV tab.3'!F9,2),"")</f>
        <v>0</v>
      </c>
      <c r="G9" s="84">
        <f>IF(ISNUMBER('Tabulka č. 3'!G9-'KN 2018 TV tab.3'!G9),ROUND('Tabulka č. 3'!G9-'KN 2018 TV tab.3'!G9,2),"")</f>
        <v>-0.06</v>
      </c>
      <c r="H9" s="83">
        <f>IF(ISNUMBER('Tabulka č. 3'!H9-'KN 2018 TV tab.3'!H9),ROUND('Tabulka č. 3'!H9-'KN 2018 TV tab.3'!H9,2),"")</f>
        <v>-0.38</v>
      </c>
      <c r="I9" s="83">
        <f>IF(ISNUMBER('Tabulka č. 3'!I9-'KN 2018 TV tab.3'!I9),ROUND('Tabulka č. 3'!I9-'KN 2018 TV tab.3'!I9,2),"")</f>
        <v>0</v>
      </c>
      <c r="J9" s="83">
        <f>IF(ISNUMBER('Tabulka č. 3'!J9-'KN 2018 TV tab.3'!J9),ROUND('Tabulka č. 3'!J9-'KN 2018 TV tab.3'!J9,2),"")</f>
        <v>0</v>
      </c>
      <c r="K9" s="83">
        <f>IF(ISNUMBER('Tabulka č. 3'!K9-'KN 2018 TV tab.3'!K9),ROUND('Tabulka č. 3'!K9-'KN 2018 TV tab.3'!K9,2),"")</f>
        <v>0</v>
      </c>
      <c r="L9" s="83">
        <f>IF(ISNUMBER('Tabulka č. 3'!L9-'KN 2018 TV tab.3'!L9),ROUND('Tabulka č. 3'!L9-'KN 2018 TV tab.3'!L9,2),"")</f>
        <v>-0.14000000000000001</v>
      </c>
      <c r="M9" s="83">
        <f>IF(ISNUMBER('Tabulka č. 3'!M9-'KN 2018 TV tab.3'!M9),ROUND('Tabulka č. 3'!M9-'KN 2018 TV tab.3'!M9,2),"")</f>
        <v>0</v>
      </c>
      <c r="N9" s="83">
        <f>IF(ISNUMBER('Tabulka č. 3'!N9-'KN 2018 TV tab.3'!N9),ROUND('Tabulka č. 3'!N9-'KN 2018 TV tab.3'!N9,2),"")</f>
        <v>-2</v>
      </c>
      <c r="O9" s="85">
        <f>IF(ISNUMBER('Tabulka č. 3'!O9-'KN 2018 TV tab.3'!O9),ROUND('Tabulka č. 3'!O9-'KN 2018 TV tab.3'!O9,2),"")</f>
        <v>0</v>
      </c>
      <c r="P9" s="48">
        <f t="shared" si="0"/>
        <v>-0.26142857142857145</v>
      </c>
    </row>
    <row r="10" spans="1:31" s="39" customFormat="1" x14ac:dyDescent="0.25">
      <c r="A10" s="42" t="s">
        <v>26</v>
      </c>
      <c r="B10" s="86">
        <f>IF(ISNUMBER('Tabulka č. 3'!B10-'KN 2018 TV tab.3'!B10),ROUND('Tabulka č. 3'!B10-'KN 2018 TV tab.3'!B10,0),"")</f>
        <v>5470</v>
      </c>
      <c r="C10" s="86">
        <f>IF(ISNUMBER('Tabulka č. 3'!C10-'KN 2018 TV tab.3'!C10),ROUND('Tabulka č. 3'!C10-'KN 2018 TV tab.3'!C10,0),"")</f>
        <v>4807</v>
      </c>
      <c r="D10" s="86">
        <f>IF(ISNUMBER('Tabulka č. 3'!D10-'KN 2018 TV tab.3'!D10),ROUND('Tabulka č. 3'!D10-'KN 2018 TV tab.3'!D10,0),"")</f>
        <v>5098</v>
      </c>
      <c r="E10" s="86">
        <f>IF(ISNUMBER('Tabulka č. 3'!E10-'KN 2018 TV tab.3'!E10),ROUND('Tabulka č. 3'!E10-'KN 2018 TV tab.3'!E10,0),"")</f>
        <v>5109</v>
      </c>
      <c r="F10" s="86">
        <f>IF(ISNUMBER('Tabulka č. 3'!F10-'KN 2018 TV tab.3'!F10),ROUND('Tabulka č. 3'!F10-'KN 2018 TV tab.3'!F10,0),"")</f>
        <v>5800</v>
      </c>
      <c r="G10" s="86">
        <f>IF(ISNUMBER('Tabulka č. 3'!G10-'KN 2018 TV tab.3'!G10),ROUND('Tabulka č. 3'!G10-'KN 2018 TV tab.3'!G10,0),"")</f>
        <v>4717</v>
      </c>
      <c r="H10" s="86">
        <f>IF(ISNUMBER('Tabulka č. 3'!H10-'KN 2018 TV tab.3'!H10),ROUND('Tabulka č. 3'!H10-'KN 2018 TV tab.3'!H10,0),"")</f>
        <v>4790</v>
      </c>
      <c r="I10" s="86">
        <f>IF(ISNUMBER('Tabulka č. 3'!I10-'KN 2018 TV tab.3'!I10),ROUND('Tabulka č. 3'!I10-'KN 2018 TV tab.3'!I10,0),"")</f>
        <v>5001</v>
      </c>
      <c r="J10" s="86">
        <f>IF(ISNUMBER('Tabulka č. 3'!J10-'KN 2018 TV tab.3'!J10),ROUND('Tabulka č. 3'!J10-'KN 2018 TV tab.3'!J10,0),"")</f>
        <v>4937</v>
      </c>
      <c r="K10" s="86">
        <f>IF(ISNUMBER('Tabulka č. 3'!K10-'KN 2018 TV tab.3'!K10),ROUND('Tabulka č. 3'!K10-'KN 2018 TV tab.3'!K10,0),"")</f>
        <v>5245</v>
      </c>
      <c r="L10" s="87">
        <f>IF(ISNUMBER('Tabulka č. 3'!L10-'KN 2018 TV tab.3'!L10),ROUND('Tabulka č. 3'!L10-'KN 2018 TV tab.3'!L10,0),"")</f>
        <v>5396</v>
      </c>
      <c r="M10" s="86">
        <f>IF(ISNUMBER('Tabulka č. 3'!M10-'KN 2018 TV tab.3'!M10),ROUND('Tabulka č. 3'!M10-'KN 2018 TV tab.3'!M10,0),"")</f>
        <v>5306</v>
      </c>
      <c r="N10" s="86">
        <f>IF(ISNUMBER('Tabulka č. 3'!N10-'KN 2018 TV tab.3'!N10),ROUND('Tabulka č. 3'!N10-'KN 2018 TV tab.3'!N10,0),"")</f>
        <v>4486</v>
      </c>
      <c r="O10" s="88">
        <f>IF(ISNUMBER('Tabulka č. 3'!O10-'KN 2018 TV tab.3'!O10),ROUND('Tabulka č. 3'!O10-'KN 2018 TV tab.3'!O10,0),"")</f>
        <v>5440</v>
      </c>
      <c r="P10" s="49">
        <f t="shared" si="0"/>
        <v>5114.4285714285716</v>
      </c>
    </row>
    <row r="11" spans="1:31" x14ac:dyDescent="0.25">
      <c r="A11" s="43" t="s">
        <v>27</v>
      </c>
      <c r="B11" s="83">
        <f>IF(ISNUMBER('Tabulka č. 3'!B11-'KN 2018 TV tab.3'!B11),ROUND('Tabulka č. 3'!B11-'KN 2018 TV tab.3'!B11,2),"")</f>
        <v>0</v>
      </c>
      <c r="C11" s="83">
        <f>IF(ISNUMBER('Tabulka č. 3'!C11-'KN 2018 TV tab.3'!C11),ROUND('Tabulka č. 3'!C11-'KN 2018 TV tab.3'!C11,2),"")</f>
        <v>-4</v>
      </c>
      <c r="D11" s="83">
        <f>IF(ISNUMBER('Tabulka č. 3'!D11-'KN 2018 TV tab.3'!D11),ROUND('Tabulka č. 3'!D11-'KN 2018 TV tab.3'!D11,2),"")</f>
        <v>0</v>
      </c>
      <c r="E11" s="83">
        <f>IF(ISNUMBER('Tabulka č. 3'!E11-'KN 2018 TV tab.3'!E11),ROUND('Tabulka č. 3'!E11-'KN 2018 TV tab.3'!E11,2),"")</f>
        <v>0</v>
      </c>
      <c r="F11" s="83">
        <f>IF(ISNUMBER('Tabulka č. 3'!F11-'KN 2018 TV tab.3'!F11),ROUND('Tabulka č. 3'!F11-'KN 2018 TV tab.3'!F11,2),"")</f>
        <v>32.15</v>
      </c>
      <c r="G11" s="84">
        <f>IF(ISNUMBER('Tabulka č. 3'!G11-'KN 2018 TV tab.3'!G11),ROUND('Tabulka č. 3'!G11-'KN 2018 TV tab.3'!G11,2),"")</f>
        <v>0</v>
      </c>
      <c r="H11" s="83">
        <f>IF(ISNUMBER('Tabulka č. 3'!H11-'KN 2018 TV tab.3'!H11),ROUND('Tabulka č. 3'!H11-'KN 2018 TV tab.3'!H11,2),"")</f>
        <v>0</v>
      </c>
      <c r="I11" s="83">
        <f>IF(ISNUMBER('Tabulka č. 3'!I11-'KN 2018 TV tab.3'!I11),ROUND('Tabulka č. 3'!I11-'KN 2018 TV tab.3'!I11,2),"")</f>
        <v>0</v>
      </c>
      <c r="J11" s="83">
        <f>IF(ISNUMBER('Tabulka č. 3'!J11-'KN 2018 TV tab.3'!J11),ROUND('Tabulka č. 3'!J11-'KN 2018 TV tab.3'!J11,2),"")</f>
        <v>0</v>
      </c>
      <c r="K11" s="83">
        <f>IF(ISNUMBER('Tabulka č. 3'!K11-'KN 2018 TV tab.3'!K11),ROUND('Tabulka č. 3'!K11-'KN 2018 TV tab.3'!K11,2),"")</f>
        <v>0</v>
      </c>
      <c r="L11" s="83">
        <f>IF(ISNUMBER('Tabulka č. 3'!L11-'KN 2018 TV tab.3'!L11),ROUND('Tabulka č. 3'!L11-'KN 2018 TV tab.3'!L11,2),"")</f>
        <v>0</v>
      </c>
      <c r="M11" s="83">
        <f>IF(ISNUMBER('Tabulka č. 3'!M11-'KN 2018 TV tab.3'!M11),ROUND('Tabulka č. 3'!M11-'KN 2018 TV tab.3'!M11,2),"")</f>
        <v>0</v>
      </c>
      <c r="N11" s="83">
        <f>IF(ISNUMBER('Tabulka č. 3'!N11-'KN 2018 TV tab.3'!N11),ROUND('Tabulka č. 3'!N11-'KN 2018 TV tab.3'!N11,2),"")</f>
        <v>0</v>
      </c>
      <c r="O11" s="85">
        <f>IF(ISNUMBER('Tabulka č. 3'!O11-'KN 2018 TV tab.3'!O11),ROUND('Tabulka č. 3'!O11-'KN 2018 TV tab.3'!O11,2),"")</f>
        <v>0</v>
      </c>
      <c r="P11" s="48">
        <f t="shared" si="0"/>
        <v>2.0107142857142857</v>
      </c>
    </row>
    <row r="12" spans="1:31" s="39" customFormat="1" ht="15.75" thickBot="1" x14ac:dyDescent="0.3">
      <c r="A12" s="44" t="s">
        <v>28</v>
      </c>
      <c r="B12" s="89">
        <f>IF(ISNUMBER('Tabulka č. 3'!B12-'KN 2018 TV tab.3'!B12),ROUND('Tabulka č. 3'!B12-'KN 2018 TV tab.3'!B12,0),"")</f>
        <v>2260</v>
      </c>
      <c r="C12" s="89">
        <f>IF(ISNUMBER('Tabulka č. 3'!C12-'KN 2018 TV tab.3'!C12),ROUND('Tabulka č. 3'!C12-'KN 2018 TV tab.3'!C12,0),"")</f>
        <v>1963</v>
      </c>
      <c r="D12" s="89">
        <f>IF(ISNUMBER('Tabulka č. 3'!D12-'KN 2018 TV tab.3'!D12),ROUND('Tabulka č. 3'!D12-'KN 2018 TV tab.3'!D12,0),"")</f>
        <v>1923</v>
      </c>
      <c r="E12" s="89">
        <f>IF(ISNUMBER('Tabulka č. 3'!E12-'KN 2018 TV tab.3'!E12),ROUND('Tabulka č. 3'!E12-'KN 2018 TV tab.3'!E12,0),"")</f>
        <v>1998</v>
      </c>
      <c r="F12" s="89">
        <f>IF(ISNUMBER('Tabulka č. 3'!F12-'KN 2018 TV tab.3'!F12),ROUND('Tabulka č. 3'!F12-'KN 2018 TV tab.3'!F12,0),"")</f>
        <v>2200</v>
      </c>
      <c r="G12" s="89">
        <f>IF(ISNUMBER('Tabulka č. 3'!G12-'KN 2018 TV tab.3'!G12),ROUND('Tabulka č. 3'!G12-'KN 2018 TV tab.3'!G12,0),"")</f>
        <v>1773</v>
      </c>
      <c r="H12" s="89">
        <f>IF(ISNUMBER('Tabulka č. 3'!H12-'KN 2018 TV tab.3'!H12),ROUND('Tabulka č. 3'!H12-'KN 2018 TV tab.3'!H12,0),"")</f>
        <v>2160</v>
      </c>
      <c r="I12" s="89">
        <f>IF(ISNUMBER('Tabulka č. 3'!I12-'KN 2018 TV tab.3'!I12),ROUND('Tabulka č. 3'!I12-'KN 2018 TV tab.3'!I12,0),"")</f>
        <v>2272</v>
      </c>
      <c r="J12" s="89">
        <f>IF(ISNUMBER('Tabulka č. 3'!J12-'KN 2018 TV tab.3'!J12),ROUND('Tabulka č. 3'!J12-'KN 2018 TV tab.3'!J12,0),"")</f>
        <v>2529</v>
      </c>
      <c r="K12" s="89">
        <f>IF(ISNUMBER('Tabulka č. 3'!K12-'KN 2018 TV tab.3'!K12),ROUND('Tabulka č. 3'!K12-'KN 2018 TV tab.3'!K12,0),"")</f>
        <v>2139</v>
      </c>
      <c r="L12" s="90">
        <f>IF(ISNUMBER('Tabulka č. 3'!L12-'KN 2018 TV tab.3'!L12),ROUND('Tabulka č. 3'!L12-'KN 2018 TV tab.3'!L12,0),"")</f>
        <v>2183</v>
      </c>
      <c r="M12" s="89">
        <f>IF(ISNUMBER('Tabulka č. 3'!M12-'KN 2018 TV tab.3'!M12),ROUND('Tabulka č. 3'!M12-'KN 2018 TV tab.3'!M12,0),"")</f>
        <v>2033</v>
      </c>
      <c r="N12" s="89">
        <f>IF(ISNUMBER('Tabulka č. 3'!N12-'KN 2018 TV tab.3'!N12),ROUND('Tabulka č. 3'!N12-'KN 2018 TV tab.3'!N12,0),"")</f>
        <v>2650</v>
      </c>
      <c r="O12" s="91">
        <f>IF(ISNUMBER('Tabulka č. 3'!O12-'KN 2018 TV tab.3'!O12),ROUND('Tabulka č. 3'!O12-'KN 2018 TV tab.3'!O12,0),"")</f>
        <v>2170</v>
      </c>
      <c r="P12" s="50">
        <f t="shared" si="0"/>
        <v>2160.9285714285716</v>
      </c>
    </row>
    <row r="13" spans="1:31" s="41" customFormat="1" ht="19.5" thickBot="1" x14ac:dyDescent="0.35">
      <c r="A13" s="98" t="str">
        <f>'KN 2019'!A17</f>
        <v>26-51-H/02 Elektrikář - silnoproud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3'!B14-'KN 2018 TV tab.3'!B14),ROUND('Tabulka č. 3'!B14-'KN 2018 TV tab.3'!B14,0),"")</f>
        <v>4064</v>
      </c>
      <c r="C14" s="79">
        <f>IF(ISNUMBER('Tabulka č. 3'!C14-'KN 2018 TV tab.3'!C14),ROUND('Tabulka č. 3'!C14-'KN 2018 TV tab.3'!C14,0),"")</f>
        <v>4523</v>
      </c>
      <c r="D14" s="79">
        <f>IF(ISNUMBER('Tabulka č. 3'!D14-'KN 2018 TV tab.3'!D14),ROUND('Tabulka č. 3'!D14-'KN 2018 TV tab.3'!D14,0),"")</f>
        <v>3424</v>
      </c>
      <c r="E14" s="79">
        <f>IF(ISNUMBER('Tabulka č. 3'!E14-'KN 2018 TV tab.3'!E14),ROUND('Tabulka č. 3'!E14-'KN 2018 TV tab.3'!E14,0),"")</f>
        <v>3341</v>
      </c>
      <c r="F14" s="79">
        <f>IF(ISNUMBER('Tabulka č. 3'!F14-'KN 2018 TV tab.3'!F14),ROUND('Tabulka č. 3'!F14-'KN 2018 TV tab.3'!F14,0),"")</f>
        <v>6377</v>
      </c>
      <c r="G14" s="79">
        <f>IF(ISNUMBER('Tabulka č. 3'!G14-'KN 2018 TV tab.3'!G14),ROUND('Tabulka č. 3'!G14-'KN 2018 TV tab.3'!G14,0),"")</f>
        <v>3442</v>
      </c>
      <c r="H14" s="79">
        <f>IF(ISNUMBER('Tabulka č. 3'!H14-'KN 2018 TV tab.3'!H14),ROUND('Tabulka č. 3'!H14-'KN 2018 TV tab.3'!H14,0),"")</f>
        <v>3119</v>
      </c>
      <c r="I14" s="79">
        <f>IF(ISNUMBER('Tabulka č. 3'!I14-'KN 2018 TV tab.3'!I14),ROUND('Tabulka č. 3'!I14-'KN 2018 TV tab.3'!I14,0),"")</f>
        <v>3785</v>
      </c>
      <c r="J14" s="79">
        <f>IF(ISNUMBER('Tabulka č. 3'!J14-'KN 2018 TV tab.3'!J14),ROUND('Tabulka č. 3'!J14-'KN 2018 TV tab.3'!J14,0),"")</f>
        <v>3756</v>
      </c>
      <c r="K14" s="79">
        <f>IF(ISNUMBER('Tabulka č. 3'!K14-'KN 2018 TV tab.3'!K14),ROUND('Tabulka č. 3'!K14-'KN 2018 TV tab.3'!K14,0),"")</f>
        <v>3577</v>
      </c>
      <c r="L14" s="79">
        <f>IF(ISNUMBER('Tabulka č. 3'!L14-'KN 2018 TV tab.3'!L14),ROUND('Tabulka č. 3'!L14-'KN 2018 TV tab.3'!L14,0),"")</f>
        <v>4966</v>
      </c>
      <c r="M14" s="79">
        <f>IF(ISNUMBER('Tabulka č. 3'!M14-'KN 2018 TV tab.3'!M14),ROUND('Tabulka č. 3'!M14-'KN 2018 TV tab.3'!M14,0),"")</f>
        <v>3629</v>
      </c>
      <c r="N14" s="79">
        <f>IF(ISNUMBER('Tabulka č. 3'!N14-'KN 2018 TV tab.3'!N14),ROUND('Tabulka č. 3'!N14-'KN 2018 TV tab.3'!N14,0),"")</f>
        <v>2892</v>
      </c>
      <c r="O14" s="80">
        <f>IF(ISNUMBER('Tabulka č. 3'!O14-'KN 2018 TV tab.3'!O14),ROUND('Tabulka č. 3'!O14-'KN 2018 TV tab.3'!O14,0),"")</f>
        <v>3522</v>
      </c>
      <c r="P14" s="46">
        <f>IF(ISNUMBER(AVERAGE(B14:O14)),AVERAGE(B14:O14),"")</f>
        <v>3886.9285714285716</v>
      </c>
    </row>
    <row r="15" spans="1:31" s="39" customFormat="1" x14ac:dyDescent="0.25">
      <c r="A15" s="42" t="s">
        <v>52</v>
      </c>
      <c r="B15" s="81">
        <f>IF(ISNUMBER('Tabulka č. 3'!B15-'KN 2018 TV tab.3'!B15),ROUND('Tabulka č. 3'!B15-'KN 2018 TV tab.3'!B15,0),"")</f>
        <v>30</v>
      </c>
      <c r="C15" s="81">
        <f>IF(ISNUMBER('Tabulka č. 3'!C15-'KN 2018 TV tab.3'!C15),ROUND('Tabulka č. 3'!C15-'KN 2018 TV tab.3'!C15,0),"")</f>
        <v>27</v>
      </c>
      <c r="D15" s="81">
        <f>IF(ISNUMBER('Tabulka č. 3'!D15-'KN 2018 TV tab.3'!D15),ROUND('Tabulka č. 3'!D15-'KN 2018 TV tab.3'!D15,0),"")</f>
        <v>50</v>
      </c>
      <c r="E15" s="81">
        <f>IF(ISNUMBER('Tabulka č. 3'!E15-'KN 2018 TV tab.3'!E15),ROUND('Tabulka č. 3'!E15-'KN 2018 TV tab.3'!E15,0),"")</f>
        <v>31</v>
      </c>
      <c r="F15" s="81">
        <f>IF(ISNUMBER('Tabulka č. 3'!F15-'KN 2018 TV tab.3'!F15),ROUND('Tabulka č. 3'!F15-'KN 2018 TV tab.3'!F15,0),"")</f>
        <v>0</v>
      </c>
      <c r="G15" s="81">
        <f>IF(ISNUMBER('Tabulka č. 3'!G15-'KN 2018 TV tab.3'!G15),ROUND('Tabulka č. 3'!G15-'KN 2018 TV tab.3'!G15,0),"")</f>
        <v>15</v>
      </c>
      <c r="H15" s="81">
        <f>IF(ISNUMBER('Tabulka č. 3'!H15-'KN 2018 TV tab.3'!H15),ROUND('Tabulka č. 3'!H15-'KN 2018 TV tab.3'!H15,0),"")</f>
        <v>30</v>
      </c>
      <c r="I15" s="81">
        <f>IF(ISNUMBER('Tabulka č. 3'!I15-'KN 2018 TV tab.3'!I15),ROUND('Tabulka č. 3'!I15-'KN 2018 TV tab.3'!I15,0),"")</f>
        <v>1</v>
      </c>
      <c r="J15" s="81">
        <f>IF(ISNUMBER('Tabulka č. 3'!J15-'KN 2018 TV tab.3'!J15),ROUND('Tabulka č. 3'!J15-'KN 2018 TV tab.3'!J15,0),"")</f>
        <v>11</v>
      </c>
      <c r="K15" s="81">
        <f>IF(ISNUMBER('Tabulka č. 3'!K15-'KN 2018 TV tab.3'!K15),ROUND('Tabulka č. 3'!K15-'KN 2018 TV tab.3'!K15,0),"")</f>
        <v>23</v>
      </c>
      <c r="L15" s="81">
        <f>IF(ISNUMBER('Tabulka č. 3'!L15-'KN 2018 TV tab.3'!L15),ROUND('Tabulka č. 3'!L15-'KN 2018 TV tab.3'!L15,0),"")</f>
        <v>8</v>
      </c>
      <c r="M15" s="81">
        <f>IF(ISNUMBER('Tabulka č. 3'!M15-'KN 2018 TV tab.3'!M15),ROUND('Tabulka č. 3'!M15-'KN 2018 TV tab.3'!M15,0),"")</f>
        <v>30</v>
      </c>
      <c r="N15" s="81">
        <f>IF(ISNUMBER('Tabulka č. 3'!N15-'KN 2018 TV tab.3'!N15),ROUND('Tabulka č. 3'!N15-'KN 2018 TV tab.3'!N15,0),"")</f>
        <v>28</v>
      </c>
      <c r="O15" s="82">
        <f>IF(ISNUMBER('Tabulka č. 3'!O15-'KN 2018 TV tab.3'!O15),ROUND('Tabulka č. 3'!O15-'KN 2018 TV tab.3'!O15,0),"")</f>
        <v>25</v>
      </c>
      <c r="P15" s="47">
        <f t="shared" ref="P15:P19" si="1">IF(ISNUMBER(AVERAGE(B15:O15)),AVERAGE(B15:O15),"")</f>
        <v>22.071428571428573</v>
      </c>
    </row>
    <row r="16" spans="1:31" x14ac:dyDescent="0.25">
      <c r="A16" s="43" t="s">
        <v>25</v>
      </c>
      <c r="B16" s="83">
        <f>IF(ISNUMBER('Tabulka č. 3'!B16-'KN 2018 TV tab.3'!B16),ROUND('Tabulka č. 3'!B16-'KN 2018 TV tab.3'!B16,2),"")</f>
        <v>0</v>
      </c>
      <c r="C16" s="83">
        <f>IF(ISNUMBER('Tabulka č. 3'!C16-'KN 2018 TV tab.3'!C16),ROUND('Tabulka č. 3'!C16-'KN 2018 TV tab.3'!C16,2),"")</f>
        <v>-0.75</v>
      </c>
      <c r="D16" s="83">
        <f>IF(ISNUMBER('Tabulka č. 3'!D16-'KN 2018 TV tab.3'!D16),ROUND('Tabulka č. 3'!D16-'KN 2018 TV tab.3'!D16,2),"")</f>
        <v>0</v>
      </c>
      <c r="E16" s="83">
        <f>IF(ISNUMBER('Tabulka č. 3'!E16-'KN 2018 TV tab.3'!E16),ROUND('Tabulka č. 3'!E16-'KN 2018 TV tab.3'!E16,2),"")</f>
        <v>0</v>
      </c>
      <c r="F16" s="83">
        <f>IF(ISNUMBER('Tabulka č. 3'!F16-'KN 2018 TV tab.3'!F16),ROUND('Tabulka č. 3'!F16-'KN 2018 TV tab.3'!F16,2),"")</f>
        <v>-0.28000000000000003</v>
      </c>
      <c r="G16" s="84">
        <f>IF(ISNUMBER('Tabulka č. 3'!G16-'KN 2018 TV tab.3'!G16),ROUND('Tabulka č. 3'!G16-'KN 2018 TV tab.3'!G16,2),"")</f>
        <v>-0.28999999999999998</v>
      </c>
      <c r="H16" s="83">
        <f>IF(ISNUMBER('Tabulka č. 3'!H16-'KN 2018 TV tab.3'!H16),ROUND('Tabulka č. 3'!H16-'KN 2018 TV tab.3'!H16,2),"")</f>
        <v>0.27</v>
      </c>
      <c r="I16" s="83">
        <f>IF(ISNUMBER('Tabulka č. 3'!I16-'KN 2018 TV tab.3'!I16),ROUND('Tabulka č. 3'!I16-'KN 2018 TV tab.3'!I16,2),"")</f>
        <v>0</v>
      </c>
      <c r="J16" s="83">
        <f>IF(ISNUMBER('Tabulka č. 3'!J16-'KN 2018 TV tab.3'!J16),ROUND('Tabulka č. 3'!J16-'KN 2018 TV tab.3'!J16,2),"")</f>
        <v>0</v>
      </c>
      <c r="K16" s="83">
        <f>IF(ISNUMBER('Tabulka č. 3'!K16-'KN 2018 TV tab.3'!K16),ROUND('Tabulka č. 3'!K16-'KN 2018 TV tab.3'!K16,2),"")</f>
        <v>0</v>
      </c>
      <c r="L16" s="83">
        <f>IF(ISNUMBER('Tabulka č. 3'!L16-'KN 2018 TV tab.3'!L16),ROUND('Tabulka č. 3'!L16-'KN 2018 TV tab.3'!L16,2),"")</f>
        <v>-0.86</v>
      </c>
      <c r="M16" s="83">
        <f>IF(ISNUMBER('Tabulka č. 3'!M16-'KN 2018 TV tab.3'!M16),ROUND('Tabulka č. 3'!M16-'KN 2018 TV tab.3'!M16,2),"")</f>
        <v>0</v>
      </c>
      <c r="N16" s="83">
        <f>IF(ISNUMBER('Tabulka č. 3'!N16-'KN 2018 TV tab.3'!N16),ROUND('Tabulka č. 3'!N16-'KN 2018 TV tab.3'!N16,2),"")</f>
        <v>0</v>
      </c>
      <c r="O16" s="85">
        <f>IF(ISNUMBER('Tabulka č. 3'!O16-'KN 2018 TV tab.3'!O16),ROUND('Tabulka č. 3'!O16-'KN 2018 TV tab.3'!O16,2),"")</f>
        <v>0</v>
      </c>
      <c r="P16" s="48">
        <f t="shared" si="1"/>
        <v>-0.13642857142857143</v>
      </c>
    </row>
    <row r="17" spans="1:16" s="39" customFormat="1" x14ac:dyDescent="0.25">
      <c r="A17" s="42" t="s">
        <v>26</v>
      </c>
      <c r="B17" s="86">
        <f>IF(ISNUMBER('Tabulka č. 3'!B17-'KN 2018 TV tab.3'!B17),ROUND('Tabulka č. 3'!B17-'KN 2018 TV tab.3'!B17,0),"")</f>
        <v>5470</v>
      </c>
      <c r="C17" s="86">
        <f>IF(ISNUMBER('Tabulka č. 3'!C17-'KN 2018 TV tab.3'!C17),ROUND('Tabulka č. 3'!C17-'KN 2018 TV tab.3'!C17,0),"")</f>
        <v>4807</v>
      </c>
      <c r="D17" s="86">
        <f>IF(ISNUMBER('Tabulka č. 3'!D17-'KN 2018 TV tab.3'!D17),ROUND('Tabulka č. 3'!D17-'KN 2018 TV tab.3'!D17,0),"")</f>
        <v>5098</v>
      </c>
      <c r="E17" s="86">
        <f>IF(ISNUMBER('Tabulka č. 3'!E17-'KN 2018 TV tab.3'!E17),ROUND('Tabulka č. 3'!E17-'KN 2018 TV tab.3'!E17,0),"")</f>
        <v>5109</v>
      </c>
      <c r="F17" s="86">
        <f>IF(ISNUMBER('Tabulka č. 3'!F17-'KN 2018 TV tab.3'!F17),ROUND('Tabulka č. 3'!F17-'KN 2018 TV tab.3'!F17,0),"")</f>
        <v>5800</v>
      </c>
      <c r="G17" s="86">
        <f>IF(ISNUMBER('Tabulka č. 3'!G17-'KN 2018 TV tab.3'!G17),ROUND('Tabulka č. 3'!G17-'KN 2018 TV tab.3'!G17,0),"")</f>
        <v>4717</v>
      </c>
      <c r="H17" s="86">
        <f>IF(ISNUMBER('Tabulka č. 3'!H17-'KN 2018 TV tab.3'!H17),ROUND('Tabulka č. 3'!H17-'KN 2018 TV tab.3'!H17,0),"")</f>
        <v>4790</v>
      </c>
      <c r="I17" s="86">
        <f>IF(ISNUMBER('Tabulka č. 3'!I17-'KN 2018 TV tab.3'!I17),ROUND('Tabulka č. 3'!I17-'KN 2018 TV tab.3'!I17,0),"")</f>
        <v>5001</v>
      </c>
      <c r="J17" s="86">
        <f>IF(ISNUMBER('Tabulka č. 3'!J17-'KN 2018 TV tab.3'!J17),ROUND('Tabulka č. 3'!J17-'KN 2018 TV tab.3'!J17,0),"")</f>
        <v>4937</v>
      </c>
      <c r="K17" s="86">
        <f>IF(ISNUMBER('Tabulka č. 3'!K17-'KN 2018 TV tab.3'!K17),ROUND('Tabulka č. 3'!K17-'KN 2018 TV tab.3'!K17,0),"")</f>
        <v>5245</v>
      </c>
      <c r="L17" s="87">
        <f>IF(ISNUMBER('Tabulka č. 3'!L17-'KN 2018 TV tab.3'!L17),ROUND('Tabulka č. 3'!L17-'KN 2018 TV tab.3'!L17,0),"")</f>
        <v>5396</v>
      </c>
      <c r="M17" s="86">
        <f>IF(ISNUMBER('Tabulka č. 3'!M17-'KN 2018 TV tab.3'!M17),ROUND('Tabulka č. 3'!M17-'KN 2018 TV tab.3'!M17,0),"")</f>
        <v>5306</v>
      </c>
      <c r="N17" s="86">
        <f>IF(ISNUMBER('Tabulka č. 3'!N17-'KN 2018 TV tab.3'!N17),ROUND('Tabulka č. 3'!N17-'KN 2018 TV tab.3'!N17,0),"")</f>
        <v>4486</v>
      </c>
      <c r="O17" s="88">
        <f>IF(ISNUMBER('Tabulka č. 3'!O17-'KN 2018 TV tab.3'!O17),ROUND('Tabulka č. 3'!O17-'KN 2018 TV tab.3'!O17,0),"")</f>
        <v>5440</v>
      </c>
      <c r="P17" s="49">
        <f t="shared" si="1"/>
        <v>5114.4285714285716</v>
      </c>
    </row>
    <row r="18" spans="1:16" x14ac:dyDescent="0.25">
      <c r="A18" s="43" t="s">
        <v>27</v>
      </c>
      <c r="B18" s="83">
        <f>IF(ISNUMBER('Tabulka č. 3'!B18-'KN 2018 TV tab.3'!B18),ROUND('Tabulka č. 3'!B18-'KN 2018 TV tab.3'!B18,2),"")</f>
        <v>0</v>
      </c>
      <c r="C18" s="83">
        <f>IF(ISNUMBER('Tabulka č. 3'!C18-'KN 2018 TV tab.3'!C18),ROUND('Tabulka č. 3'!C18-'KN 2018 TV tab.3'!C18,2),"")</f>
        <v>-4</v>
      </c>
      <c r="D18" s="83">
        <f>IF(ISNUMBER('Tabulka č. 3'!D18-'KN 2018 TV tab.3'!D18),ROUND('Tabulka č. 3'!D18-'KN 2018 TV tab.3'!D18,2),"")</f>
        <v>0</v>
      </c>
      <c r="E18" s="83">
        <f>IF(ISNUMBER('Tabulka č. 3'!E18-'KN 2018 TV tab.3'!E18),ROUND('Tabulka č. 3'!E18-'KN 2018 TV tab.3'!E18,2),"")</f>
        <v>0</v>
      </c>
      <c r="F18" s="83">
        <f>IF(ISNUMBER('Tabulka č. 3'!F18-'KN 2018 TV tab.3'!F18),ROUND('Tabulka č. 3'!F18-'KN 2018 TV tab.3'!F18,2),"")</f>
        <v>-11.28</v>
      </c>
      <c r="G18" s="84">
        <f>IF(ISNUMBER('Tabulka č. 3'!G18-'KN 2018 TV tab.3'!G18),ROUND('Tabulka č. 3'!G18-'KN 2018 TV tab.3'!G18,2),"")</f>
        <v>0</v>
      </c>
      <c r="H18" s="83">
        <f>IF(ISNUMBER('Tabulka č. 3'!H18-'KN 2018 TV tab.3'!H18),ROUND('Tabulka č. 3'!H18-'KN 2018 TV tab.3'!H18,2),"")</f>
        <v>0</v>
      </c>
      <c r="I18" s="83">
        <f>IF(ISNUMBER('Tabulka č. 3'!I18-'KN 2018 TV tab.3'!I18),ROUND('Tabulka č. 3'!I18-'KN 2018 TV tab.3'!I18,2),"")</f>
        <v>0</v>
      </c>
      <c r="J18" s="83">
        <f>IF(ISNUMBER('Tabulka č. 3'!J18-'KN 2018 TV tab.3'!J18),ROUND('Tabulka č. 3'!J18-'KN 2018 TV tab.3'!J18,2),"")</f>
        <v>0</v>
      </c>
      <c r="K18" s="83">
        <f>IF(ISNUMBER('Tabulka č. 3'!K18-'KN 2018 TV tab.3'!K18),ROUND('Tabulka č. 3'!K18-'KN 2018 TV tab.3'!K18,2),"")</f>
        <v>0</v>
      </c>
      <c r="L18" s="83">
        <f>IF(ISNUMBER('Tabulka č. 3'!L18-'KN 2018 TV tab.3'!L18),ROUND('Tabulka č. 3'!L18-'KN 2018 TV tab.3'!L18,2),"")</f>
        <v>0</v>
      </c>
      <c r="M18" s="83">
        <f>IF(ISNUMBER('Tabulka č. 3'!M18-'KN 2018 TV tab.3'!M18),ROUND('Tabulka č. 3'!M18-'KN 2018 TV tab.3'!M18,2),"")</f>
        <v>0</v>
      </c>
      <c r="N18" s="83">
        <f>IF(ISNUMBER('Tabulka č. 3'!N18-'KN 2018 TV tab.3'!N18),ROUND('Tabulka č. 3'!N18-'KN 2018 TV tab.3'!N18,2),"")</f>
        <v>0</v>
      </c>
      <c r="O18" s="85">
        <f>IF(ISNUMBER('Tabulka č. 3'!O18-'KN 2018 TV tab.3'!O18),ROUND('Tabulka č. 3'!O18-'KN 2018 TV tab.3'!O18,2),"")</f>
        <v>0</v>
      </c>
      <c r="P18" s="48">
        <f t="shared" si="1"/>
        <v>-1.0914285714285714</v>
      </c>
    </row>
    <row r="19" spans="1:16" s="39" customFormat="1" ht="15.75" thickBot="1" x14ac:dyDescent="0.3">
      <c r="A19" s="44" t="s">
        <v>28</v>
      </c>
      <c r="B19" s="89">
        <f>IF(ISNUMBER('Tabulka č. 3'!B19-'KN 2018 TV tab.3'!B19),ROUND('Tabulka č. 3'!B19-'KN 2018 TV tab.3'!B19,0),"")</f>
        <v>2260</v>
      </c>
      <c r="C19" s="89">
        <f>IF(ISNUMBER('Tabulka č. 3'!C19-'KN 2018 TV tab.3'!C19),ROUND('Tabulka č. 3'!C19-'KN 2018 TV tab.3'!C19,0),"")</f>
        <v>1963</v>
      </c>
      <c r="D19" s="89">
        <f>IF(ISNUMBER('Tabulka č. 3'!D19-'KN 2018 TV tab.3'!D19),ROUND('Tabulka č. 3'!D19-'KN 2018 TV tab.3'!D19,0),"")</f>
        <v>1923</v>
      </c>
      <c r="E19" s="89">
        <f>IF(ISNUMBER('Tabulka č. 3'!E19-'KN 2018 TV tab.3'!E19),ROUND('Tabulka č. 3'!E19-'KN 2018 TV tab.3'!E19,0),"")</f>
        <v>1998</v>
      </c>
      <c r="F19" s="89">
        <f>IF(ISNUMBER('Tabulka č. 3'!F19-'KN 2018 TV tab.3'!F19),ROUND('Tabulka č. 3'!F19-'KN 2018 TV tab.3'!F19,0),"")</f>
        <v>2200</v>
      </c>
      <c r="G19" s="89">
        <f>IF(ISNUMBER('Tabulka č. 3'!G19-'KN 2018 TV tab.3'!G19),ROUND('Tabulka č. 3'!G19-'KN 2018 TV tab.3'!G19,0),"")</f>
        <v>1773</v>
      </c>
      <c r="H19" s="89">
        <f>IF(ISNUMBER('Tabulka č. 3'!H19-'KN 2018 TV tab.3'!H19),ROUND('Tabulka č. 3'!H19-'KN 2018 TV tab.3'!H19,0),"")</f>
        <v>2160</v>
      </c>
      <c r="I19" s="89">
        <f>IF(ISNUMBER('Tabulka č. 3'!I19-'KN 2018 TV tab.3'!I19),ROUND('Tabulka č. 3'!I19-'KN 2018 TV tab.3'!I19,0),"")</f>
        <v>2272</v>
      </c>
      <c r="J19" s="89">
        <f>IF(ISNUMBER('Tabulka č. 3'!J19-'KN 2018 TV tab.3'!J19),ROUND('Tabulka č. 3'!J19-'KN 2018 TV tab.3'!J19,0),"")</f>
        <v>2529</v>
      </c>
      <c r="K19" s="89">
        <f>IF(ISNUMBER('Tabulka č. 3'!K19-'KN 2018 TV tab.3'!K19),ROUND('Tabulka č. 3'!K19-'KN 2018 TV tab.3'!K19,0),"")</f>
        <v>2139</v>
      </c>
      <c r="L19" s="90">
        <f>IF(ISNUMBER('Tabulka č. 3'!L19-'KN 2018 TV tab.3'!L19),ROUND('Tabulka č. 3'!L19-'KN 2018 TV tab.3'!L19,0),"")</f>
        <v>2183</v>
      </c>
      <c r="M19" s="89">
        <f>IF(ISNUMBER('Tabulka č. 3'!M19-'KN 2018 TV tab.3'!M19),ROUND('Tabulka č. 3'!M19-'KN 2018 TV tab.3'!M19,0),"")</f>
        <v>2033</v>
      </c>
      <c r="N19" s="89">
        <f>IF(ISNUMBER('Tabulka č. 3'!N19-'KN 2018 TV tab.3'!N19),ROUND('Tabulka č. 3'!N19-'KN 2018 TV tab.3'!N19,0),"")</f>
        <v>2650</v>
      </c>
      <c r="O19" s="91">
        <f>IF(ISNUMBER('Tabulka č. 3'!O19-'KN 2018 TV tab.3'!O19),ROUND('Tabulka č. 3'!O19-'KN 2018 TV tab.3'!O19,0),"")</f>
        <v>2170</v>
      </c>
      <c r="P19" s="50">
        <f t="shared" si="1"/>
        <v>2160.9285714285716</v>
      </c>
    </row>
    <row r="20" spans="1:16" s="41" customFormat="1" ht="19.5" thickBot="1" x14ac:dyDescent="0.35">
      <c r="A20" s="98" t="str">
        <f>'KN 2019'!A18</f>
        <v>36-67-H/01 Zedník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3'!B21-'KN 2018 TV tab.3'!B21),ROUND('Tabulka č. 3'!B21-'KN 2018 TV tab.3'!B21,0),"")</f>
        <v>3563</v>
      </c>
      <c r="C21" s="79">
        <f>IF(ISNUMBER('Tabulka č. 3'!C21-'KN 2018 TV tab.3'!C21),ROUND('Tabulka č. 3'!C21-'KN 2018 TV tab.3'!C21,0),"")</f>
        <v>5660</v>
      </c>
      <c r="D21" s="79">
        <f>IF(ISNUMBER('Tabulka č. 3'!D21-'KN 2018 TV tab.3'!D21),ROUND('Tabulka č. 3'!D21-'KN 2018 TV tab.3'!D21,0),"")</f>
        <v>3083</v>
      </c>
      <c r="E21" s="79">
        <f>IF(ISNUMBER('Tabulka č. 3'!E21-'KN 2018 TV tab.3'!E21),ROUND('Tabulka č. 3'!E21-'KN 2018 TV tab.3'!E21,0),"")</f>
        <v>3891</v>
      </c>
      <c r="F21" s="79">
        <f>IF(ISNUMBER('Tabulka č. 3'!F21-'KN 2018 TV tab.3'!F21),ROUND('Tabulka č. 3'!F21-'KN 2018 TV tab.3'!F21,0),"")</f>
        <v>14015</v>
      </c>
      <c r="G21" s="79">
        <f>IF(ISNUMBER('Tabulka č. 3'!G21-'KN 2018 TV tab.3'!G21),ROUND('Tabulka č. 3'!G21-'KN 2018 TV tab.3'!G21,0),"")</f>
        <v>5434</v>
      </c>
      <c r="H21" s="79">
        <f>IF(ISNUMBER('Tabulka č. 3'!H21-'KN 2018 TV tab.3'!H21),ROUND('Tabulka č. 3'!H21-'KN 2018 TV tab.3'!H21,0),"")</f>
        <v>5921</v>
      </c>
      <c r="I21" s="79">
        <f>IF(ISNUMBER('Tabulka č. 3'!I21-'KN 2018 TV tab.3'!I21),ROUND('Tabulka č. 3'!I21-'KN 2018 TV tab.3'!I21,0),"")</f>
        <v>3245</v>
      </c>
      <c r="J21" s="79">
        <f>IF(ISNUMBER('Tabulka č. 3'!J21-'KN 2018 TV tab.3'!J21),ROUND('Tabulka č. 3'!J21-'KN 2018 TV tab.3'!J21,0),"")</f>
        <v>3284</v>
      </c>
      <c r="K21" s="79">
        <f>IF(ISNUMBER('Tabulka č. 3'!K21-'KN 2018 TV tab.3'!K21),ROUND('Tabulka č. 3'!K21-'KN 2018 TV tab.3'!K21,0),"")</f>
        <v>3177</v>
      </c>
      <c r="L21" s="79">
        <f>IF(ISNUMBER('Tabulka č. 3'!L21-'KN 2018 TV tab.3'!L21),ROUND('Tabulka č. 3'!L21-'KN 2018 TV tab.3'!L21,0),"")</f>
        <v>3893</v>
      </c>
      <c r="M21" s="79">
        <f>IF(ISNUMBER('Tabulka č. 3'!M21-'KN 2018 TV tab.3'!M21),ROUND('Tabulka č. 3'!M21-'KN 2018 TV tab.3'!M21,0),"")</f>
        <v>3273</v>
      </c>
      <c r="N21" s="79">
        <f>IF(ISNUMBER('Tabulka č. 3'!N21-'KN 2018 TV tab.3'!N21),ROUND('Tabulka č. 3'!N21-'KN 2018 TV tab.3'!N21,0),"")</f>
        <v>3954</v>
      </c>
      <c r="O21" s="80">
        <f>IF(ISNUMBER('Tabulka č. 3'!O21-'KN 2018 TV tab.3'!O21),ROUND('Tabulka č. 3'!O21-'KN 2018 TV tab.3'!O21,0),"")</f>
        <v>3385</v>
      </c>
      <c r="P21" s="46">
        <f>IF(ISNUMBER(AVERAGE(B21:O21)),AVERAGE(B21:O21),"")</f>
        <v>4698.4285714285716</v>
      </c>
    </row>
    <row r="22" spans="1:16" s="39" customFormat="1" x14ac:dyDescent="0.25">
      <c r="A22" s="42" t="s">
        <v>52</v>
      </c>
      <c r="B22" s="81">
        <f>IF(ISNUMBER('Tabulka č. 3'!B22-'KN 2018 TV tab.3'!B22),ROUND('Tabulka č. 3'!B22-'KN 2018 TV tab.3'!B22,0),"")</f>
        <v>30</v>
      </c>
      <c r="C22" s="81">
        <f>IF(ISNUMBER('Tabulka č. 3'!C22-'KN 2018 TV tab.3'!C22),ROUND('Tabulka č. 3'!C22-'KN 2018 TV tab.3'!C22,0),"")</f>
        <v>27</v>
      </c>
      <c r="D22" s="81">
        <f>IF(ISNUMBER('Tabulka č. 3'!D22-'KN 2018 TV tab.3'!D22),ROUND('Tabulka č. 3'!D22-'KN 2018 TV tab.3'!D22,0),"")</f>
        <v>50</v>
      </c>
      <c r="E22" s="81">
        <f>IF(ISNUMBER('Tabulka č. 3'!E22-'KN 2018 TV tab.3'!E22),ROUND('Tabulka č. 3'!E22-'KN 2018 TV tab.3'!E22,0),"")</f>
        <v>31</v>
      </c>
      <c r="F22" s="81">
        <f>IF(ISNUMBER('Tabulka č. 3'!F22-'KN 2018 TV tab.3'!F22),ROUND('Tabulka č. 3'!F22-'KN 2018 TV tab.3'!F22,0),"")</f>
        <v>0</v>
      </c>
      <c r="G22" s="81">
        <f>IF(ISNUMBER('Tabulka č. 3'!G22-'KN 2018 TV tab.3'!G22),ROUND('Tabulka č. 3'!G22-'KN 2018 TV tab.3'!G22,0),"")</f>
        <v>23</v>
      </c>
      <c r="H22" s="81">
        <f>IF(ISNUMBER('Tabulka č. 3'!H22-'KN 2018 TV tab.3'!H22),ROUND('Tabulka č. 3'!H22-'KN 2018 TV tab.3'!H22,0),"")</f>
        <v>30</v>
      </c>
      <c r="I22" s="81">
        <f>IF(ISNUMBER('Tabulka č. 3'!I22-'KN 2018 TV tab.3'!I22),ROUND('Tabulka č. 3'!I22-'KN 2018 TV tab.3'!I22,0),"")</f>
        <v>1</v>
      </c>
      <c r="J22" s="81">
        <f>IF(ISNUMBER('Tabulka č. 3'!J22-'KN 2018 TV tab.3'!J22),ROUND('Tabulka č. 3'!J22-'KN 2018 TV tab.3'!J22,0),"")</f>
        <v>10</v>
      </c>
      <c r="K22" s="81">
        <f>IF(ISNUMBER('Tabulka č. 3'!K22-'KN 2018 TV tab.3'!K22),ROUND('Tabulka č. 3'!K22-'KN 2018 TV tab.3'!K22,0),"")</f>
        <v>20</v>
      </c>
      <c r="L22" s="81">
        <f>IF(ISNUMBER('Tabulka č. 3'!L22-'KN 2018 TV tab.3'!L22),ROUND('Tabulka č. 3'!L22-'KN 2018 TV tab.3'!L22,0),"")</f>
        <v>8</v>
      </c>
      <c r="M22" s="81">
        <f>IF(ISNUMBER('Tabulka č. 3'!M22-'KN 2018 TV tab.3'!M22),ROUND('Tabulka č. 3'!M22-'KN 2018 TV tab.3'!M22,0),"")</f>
        <v>30</v>
      </c>
      <c r="N22" s="81">
        <f>IF(ISNUMBER('Tabulka č. 3'!N22-'KN 2018 TV tab.3'!N22),ROUND('Tabulka č. 3'!N22-'KN 2018 TV tab.3'!N22,0),"")</f>
        <v>28</v>
      </c>
      <c r="O22" s="82">
        <f>IF(ISNUMBER('Tabulka č. 3'!O22-'KN 2018 TV tab.3'!O22),ROUND('Tabulka č. 3'!O22-'KN 2018 TV tab.3'!O22,0),"")</f>
        <v>25</v>
      </c>
      <c r="P22" s="47">
        <f t="shared" ref="P22:P26" si="2">IF(ISNUMBER(AVERAGE(B22:O22)),AVERAGE(B22:O22),"")</f>
        <v>22.357142857142858</v>
      </c>
    </row>
    <row r="23" spans="1:16" x14ac:dyDescent="0.25">
      <c r="A23" s="43" t="s">
        <v>25</v>
      </c>
      <c r="B23" s="83">
        <f>IF(ISNUMBER('Tabulka č. 3'!B23-'KN 2018 TV tab.3'!B23),ROUND('Tabulka č. 3'!B23-'KN 2018 TV tab.3'!B23,2),"")</f>
        <v>0</v>
      </c>
      <c r="C23" s="83">
        <f>IF(ISNUMBER('Tabulka č. 3'!C23-'KN 2018 TV tab.3'!C23),ROUND('Tabulka č. 3'!C23-'KN 2018 TV tab.3'!C23,2),"")</f>
        <v>-2.4</v>
      </c>
      <c r="D23" s="83">
        <f>IF(ISNUMBER('Tabulka č. 3'!D23-'KN 2018 TV tab.3'!D23),ROUND('Tabulka č. 3'!D23-'KN 2018 TV tab.3'!D23,2),"")</f>
        <v>0</v>
      </c>
      <c r="E23" s="83">
        <f>IF(ISNUMBER('Tabulka č. 3'!E23-'KN 2018 TV tab.3'!E23),ROUND('Tabulka č. 3'!E23-'KN 2018 TV tab.3'!E23,2),"")</f>
        <v>0</v>
      </c>
      <c r="F23" s="83">
        <f>IF(ISNUMBER('Tabulka č. 3'!F23-'KN 2018 TV tab.3'!F23),ROUND('Tabulka č. 3'!F23-'KN 2018 TV tab.3'!F23,2),"")</f>
        <v>-0.56999999999999995</v>
      </c>
      <c r="G23" s="84">
        <f>IF(ISNUMBER('Tabulka č. 3'!G23-'KN 2018 TV tab.3'!G23),ROUND('Tabulka č. 3'!G23-'KN 2018 TV tab.3'!G23,2),"")</f>
        <v>-1.73</v>
      </c>
      <c r="H23" s="83">
        <f>IF(ISNUMBER('Tabulka č. 3'!H23-'KN 2018 TV tab.3'!H23),ROUND('Tabulka č. 3'!H23-'KN 2018 TV tab.3'!H23,2),"")</f>
        <v>-2.0299999999999998</v>
      </c>
      <c r="I23" s="83">
        <f>IF(ISNUMBER('Tabulka č. 3'!I23-'KN 2018 TV tab.3'!I23),ROUND('Tabulka č. 3'!I23-'KN 2018 TV tab.3'!I23,2),"")</f>
        <v>0</v>
      </c>
      <c r="J23" s="83">
        <f>IF(ISNUMBER('Tabulka č. 3'!J23-'KN 2018 TV tab.3'!J23),ROUND('Tabulka č. 3'!J23-'KN 2018 TV tab.3'!J23,2),"")</f>
        <v>0</v>
      </c>
      <c r="K23" s="83">
        <f>IF(ISNUMBER('Tabulka č. 3'!K23-'KN 2018 TV tab.3'!K23),ROUND('Tabulka č. 3'!K23-'KN 2018 TV tab.3'!K23,2),"")</f>
        <v>0</v>
      </c>
      <c r="L23" s="83">
        <f>IF(ISNUMBER('Tabulka č. 3'!L23-'KN 2018 TV tab.3'!L23),ROUND('Tabulka č. 3'!L23-'KN 2018 TV tab.3'!L23,2),"")</f>
        <v>-0.45</v>
      </c>
      <c r="M23" s="83">
        <f>IF(ISNUMBER('Tabulka č. 3'!M23-'KN 2018 TV tab.3'!M23),ROUND('Tabulka č. 3'!M23-'KN 2018 TV tab.3'!M23,2),"")</f>
        <v>0</v>
      </c>
      <c r="N23" s="83">
        <f>IF(ISNUMBER('Tabulka č. 3'!N23-'KN 2018 TV tab.3'!N23),ROUND('Tabulka č. 3'!N23-'KN 2018 TV tab.3'!N23,2),"")</f>
        <v>-2</v>
      </c>
      <c r="O23" s="85">
        <f>IF(ISNUMBER('Tabulka č. 3'!O23-'KN 2018 TV tab.3'!O23),ROUND('Tabulka č. 3'!O23-'KN 2018 TV tab.3'!O23,2),"")</f>
        <v>0</v>
      </c>
      <c r="P23" s="48">
        <f t="shared" si="2"/>
        <v>-0.65571428571428569</v>
      </c>
    </row>
    <row r="24" spans="1:16" s="39" customFormat="1" x14ac:dyDescent="0.25">
      <c r="A24" s="42" t="s">
        <v>26</v>
      </c>
      <c r="B24" s="86">
        <f>IF(ISNUMBER('Tabulka č. 3'!B24-'KN 2018 TV tab.3'!B24),ROUND('Tabulka č. 3'!B24-'KN 2018 TV tab.3'!B24,0),"")</f>
        <v>5470</v>
      </c>
      <c r="C24" s="86">
        <f>IF(ISNUMBER('Tabulka č. 3'!C24-'KN 2018 TV tab.3'!C24),ROUND('Tabulka č. 3'!C24-'KN 2018 TV tab.3'!C24,0),"")</f>
        <v>4807</v>
      </c>
      <c r="D24" s="86">
        <f>IF(ISNUMBER('Tabulka č. 3'!D24-'KN 2018 TV tab.3'!D24),ROUND('Tabulka č. 3'!D24-'KN 2018 TV tab.3'!D24,0),"")</f>
        <v>5098</v>
      </c>
      <c r="E24" s="86">
        <f>IF(ISNUMBER('Tabulka č. 3'!E24-'KN 2018 TV tab.3'!E24),ROUND('Tabulka č. 3'!E24-'KN 2018 TV tab.3'!E24,0),"")</f>
        <v>5109</v>
      </c>
      <c r="F24" s="86">
        <f>IF(ISNUMBER('Tabulka č. 3'!F24-'KN 2018 TV tab.3'!F24),ROUND('Tabulka č. 3'!F24-'KN 2018 TV tab.3'!F24,0),"")</f>
        <v>5800</v>
      </c>
      <c r="G24" s="86">
        <f>IF(ISNUMBER('Tabulka č. 3'!G24-'KN 2018 TV tab.3'!G24),ROUND('Tabulka č. 3'!G24-'KN 2018 TV tab.3'!G24,0),"")</f>
        <v>4717</v>
      </c>
      <c r="H24" s="86">
        <f>IF(ISNUMBER('Tabulka č. 3'!H24-'KN 2018 TV tab.3'!H24),ROUND('Tabulka č. 3'!H24-'KN 2018 TV tab.3'!H24,0),"")</f>
        <v>4790</v>
      </c>
      <c r="I24" s="86">
        <f>IF(ISNUMBER('Tabulka č. 3'!I24-'KN 2018 TV tab.3'!I24),ROUND('Tabulka č. 3'!I24-'KN 2018 TV tab.3'!I24,0),"")</f>
        <v>5001</v>
      </c>
      <c r="J24" s="86">
        <f>IF(ISNUMBER('Tabulka č. 3'!J24-'KN 2018 TV tab.3'!J24),ROUND('Tabulka č. 3'!J24-'KN 2018 TV tab.3'!J24,0),"")</f>
        <v>4937</v>
      </c>
      <c r="K24" s="86">
        <f>IF(ISNUMBER('Tabulka č. 3'!K24-'KN 2018 TV tab.3'!K24),ROUND('Tabulka č. 3'!K24-'KN 2018 TV tab.3'!K24,0),"")</f>
        <v>5245</v>
      </c>
      <c r="L24" s="87">
        <f>IF(ISNUMBER('Tabulka č. 3'!L24-'KN 2018 TV tab.3'!L24),ROUND('Tabulka č. 3'!L24-'KN 2018 TV tab.3'!L24,0),"")</f>
        <v>5396</v>
      </c>
      <c r="M24" s="86">
        <f>IF(ISNUMBER('Tabulka č. 3'!M24-'KN 2018 TV tab.3'!M24),ROUND('Tabulka č. 3'!M24-'KN 2018 TV tab.3'!M24,0),"")</f>
        <v>5306</v>
      </c>
      <c r="N24" s="86">
        <f>IF(ISNUMBER('Tabulka č. 3'!N24-'KN 2018 TV tab.3'!N24),ROUND('Tabulka č. 3'!N24-'KN 2018 TV tab.3'!N24,0),"")</f>
        <v>4486</v>
      </c>
      <c r="O24" s="88">
        <f>IF(ISNUMBER('Tabulka č. 3'!O24-'KN 2018 TV tab.3'!O24),ROUND('Tabulka č. 3'!O24-'KN 2018 TV tab.3'!O24,0),"")</f>
        <v>5440</v>
      </c>
      <c r="P24" s="49">
        <f t="shared" si="2"/>
        <v>5114.4285714285716</v>
      </c>
    </row>
    <row r="25" spans="1:16" x14ac:dyDescent="0.25">
      <c r="A25" s="43" t="s">
        <v>27</v>
      </c>
      <c r="B25" s="83">
        <f>IF(ISNUMBER('Tabulka č. 3'!B25-'KN 2018 TV tab.3'!B25),ROUND('Tabulka č. 3'!B25-'KN 2018 TV tab.3'!B25,2),"")</f>
        <v>0</v>
      </c>
      <c r="C25" s="83">
        <f>IF(ISNUMBER('Tabulka č. 3'!C25-'KN 2018 TV tab.3'!C25),ROUND('Tabulka č. 3'!C25-'KN 2018 TV tab.3'!C25,2),"")</f>
        <v>-4</v>
      </c>
      <c r="D25" s="83">
        <f>IF(ISNUMBER('Tabulka č. 3'!D25-'KN 2018 TV tab.3'!D25),ROUND('Tabulka č. 3'!D25-'KN 2018 TV tab.3'!D25,2),"")</f>
        <v>0</v>
      </c>
      <c r="E25" s="83">
        <f>IF(ISNUMBER('Tabulka č. 3'!E25-'KN 2018 TV tab.3'!E25),ROUND('Tabulka č. 3'!E25-'KN 2018 TV tab.3'!E25,2),"")</f>
        <v>0</v>
      </c>
      <c r="F25" s="83">
        <f>IF(ISNUMBER('Tabulka č. 3'!F25-'KN 2018 TV tab.3'!F25),ROUND('Tabulka č. 3'!F25-'KN 2018 TV tab.3'!F25,2),"")</f>
        <v>-12.51</v>
      </c>
      <c r="G25" s="84">
        <f>IF(ISNUMBER('Tabulka č. 3'!G25-'KN 2018 TV tab.3'!G25),ROUND('Tabulka č. 3'!G25-'KN 2018 TV tab.3'!G25,2),"")</f>
        <v>0</v>
      </c>
      <c r="H25" s="83">
        <f>IF(ISNUMBER('Tabulka č. 3'!H25-'KN 2018 TV tab.3'!H25),ROUND('Tabulka č. 3'!H25-'KN 2018 TV tab.3'!H25,2),"")</f>
        <v>0</v>
      </c>
      <c r="I25" s="83">
        <f>IF(ISNUMBER('Tabulka č. 3'!I25-'KN 2018 TV tab.3'!I25),ROUND('Tabulka č. 3'!I25-'KN 2018 TV tab.3'!I25,2),"")</f>
        <v>0</v>
      </c>
      <c r="J25" s="83">
        <f>IF(ISNUMBER('Tabulka č. 3'!J25-'KN 2018 TV tab.3'!J25),ROUND('Tabulka č. 3'!J25-'KN 2018 TV tab.3'!J25,2),"")</f>
        <v>0</v>
      </c>
      <c r="K25" s="83">
        <f>IF(ISNUMBER('Tabulka č. 3'!K25-'KN 2018 TV tab.3'!K25),ROUND('Tabulka č. 3'!K25-'KN 2018 TV tab.3'!K25,2),"")</f>
        <v>0</v>
      </c>
      <c r="L25" s="83">
        <f>IF(ISNUMBER('Tabulka č. 3'!L25-'KN 2018 TV tab.3'!L25),ROUND('Tabulka č. 3'!L25-'KN 2018 TV tab.3'!L25,2),"")</f>
        <v>0</v>
      </c>
      <c r="M25" s="83">
        <f>IF(ISNUMBER('Tabulka č. 3'!M25-'KN 2018 TV tab.3'!M25),ROUND('Tabulka č. 3'!M25-'KN 2018 TV tab.3'!M25,2),"")</f>
        <v>0</v>
      </c>
      <c r="N25" s="83">
        <f>IF(ISNUMBER('Tabulka č. 3'!N25-'KN 2018 TV tab.3'!N25),ROUND('Tabulka č. 3'!N25-'KN 2018 TV tab.3'!N25,2),"")</f>
        <v>0</v>
      </c>
      <c r="O25" s="85">
        <f>IF(ISNUMBER('Tabulka č. 3'!O25-'KN 2018 TV tab.3'!O25),ROUND('Tabulka č. 3'!O25-'KN 2018 TV tab.3'!O25,2),"")</f>
        <v>0</v>
      </c>
      <c r="P25" s="48">
        <f t="shared" si="2"/>
        <v>-1.179285714285714</v>
      </c>
    </row>
    <row r="26" spans="1:16" s="39" customFormat="1" ht="15.75" thickBot="1" x14ac:dyDescent="0.3">
      <c r="A26" s="44" t="s">
        <v>28</v>
      </c>
      <c r="B26" s="89">
        <f>IF(ISNUMBER('Tabulka č. 3'!B26-'KN 2018 TV tab.3'!B26),ROUND('Tabulka č. 3'!B26-'KN 2018 TV tab.3'!B26,0),"")</f>
        <v>2260</v>
      </c>
      <c r="C26" s="89">
        <f>IF(ISNUMBER('Tabulka č. 3'!C26-'KN 2018 TV tab.3'!C26),ROUND('Tabulka č. 3'!C26-'KN 2018 TV tab.3'!C26,0),"")</f>
        <v>1963</v>
      </c>
      <c r="D26" s="89">
        <f>IF(ISNUMBER('Tabulka č. 3'!D26-'KN 2018 TV tab.3'!D26),ROUND('Tabulka č. 3'!D26-'KN 2018 TV tab.3'!D26,0),"")</f>
        <v>1923</v>
      </c>
      <c r="E26" s="89">
        <f>IF(ISNUMBER('Tabulka č. 3'!E26-'KN 2018 TV tab.3'!E26),ROUND('Tabulka č. 3'!E26-'KN 2018 TV tab.3'!E26,0),"")</f>
        <v>1998</v>
      </c>
      <c r="F26" s="89">
        <f>IF(ISNUMBER('Tabulka č. 3'!F26-'KN 2018 TV tab.3'!F26),ROUND('Tabulka č. 3'!F26-'KN 2018 TV tab.3'!F26,0),"")</f>
        <v>2200</v>
      </c>
      <c r="G26" s="89">
        <f>IF(ISNUMBER('Tabulka č. 3'!G26-'KN 2018 TV tab.3'!G26),ROUND('Tabulka č. 3'!G26-'KN 2018 TV tab.3'!G26,0),"")</f>
        <v>1773</v>
      </c>
      <c r="H26" s="89">
        <f>IF(ISNUMBER('Tabulka č. 3'!H26-'KN 2018 TV tab.3'!H26),ROUND('Tabulka č. 3'!H26-'KN 2018 TV tab.3'!H26,0),"")</f>
        <v>2160</v>
      </c>
      <c r="I26" s="89">
        <f>IF(ISNUMBER('Tabulka č. 3'!I26-'KN 2018 TV tab.3'!I26),ROUND('Tabulka č. 3'!I26-'KN 2018 TV tab.3'!I26,0),"")</f>
        <v>2272</v>
      </c>
      <c r="J26" s="89">
        <f>IF(ISNUMBER('Tabulka č. 3'!J26-'KN 2018 TV tab.3'!J26),ROUND('Tabulka č. 3'!J26-'KN 2018 TV tab.3'!J26,0),"")</f>
        <v>2529</v>
      </c>
      <c r="K26" s="89">
        <f>IF(ISNUMBER('Tabulka č. 3'!K26-'KN 2018 TV tab.3'!K26),ROUND('Tabulka č. 3'!K26-'KN 2018 TV tab.3'!K26,0),"")</f>
        <v>2139</v>
      </c>
      <c r="L26" s="90">
        <f>IF(ISNUMBER('Tabulka č. 3'!L26-'KN 2018 TV tab.3'!L26),ROUND('Tabulka č. 3'!L26-'KN 2018 TV tab.3'!L26,0),"")</f>
        <v>2183</v>
      </c>
      <c r="M26" s="89">
        <f>IF(ISNUMBER('Tabulka č. 3'!M26-'KN 2018 TV tab.3'!M26),ROUND('Tabulka č. 3'!M26-'KN 2018 TV tab.3'!M26,0),"")</f>
        <v>2033</v>
      </c>
      <c r="N26" s="89">
        <f>IF(ISNUMBER('Tabulka č. 3'!N26-'KN 2018 TV tab.3'!N26),ROUND('Tabulka č. 3'!N26-'KN 2018 TV tab.3'!N26,0),"")</f>
        <v>2650</v>
      </c>
      <c r="O26" s="91">
        <f>IF(ISNUMBER('Tabulka č. 3'!O26-'KN 2018 TV tab.3'!O26),ROUND('Tabulka č. 3'!O26-'KN 2018 TV tab.3'!O26,0),"")</f>
        <v>2170</v>
      </c>
      <c r="P26" s="50">
        <f t="shared" si="2"/>
        <v>2160.9285714285716</v>
      </c>
    </row>
    <row r="27" spans="1:16" s="41" customFormat="1" ht="19.5" thickBot="1" x14ac:dyDescent="0.35">
      <c r="A27" s="98" t="str">
        <f>'KN 2019'!A19</f>
        <v>26-52-H/01 Elektromechanik pro zařízení a přístroje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3'!B28-'KN 2018 TV tab.3'!B28),ROUND('Tabulka č. 3'!B28-'KN 2018 TV tab.3'!B28,0),"")</f>
        <v>3490</v>
      </c>
      <c r="C28" s="79">
        <f>IF(ISNUMBER('Tabulka č. 3'!C28-'KN 2018 TV tab.3'!C28),ROUND('Tabulka č. 3'!C28-'KN 2018 TV tab.3'!C28,0),"")</f>
        <v>5126</v>
      </c>
      <c r="D28" s="79">
        <f>IF(ISNUMBER('Tabulka č. 3'!D28-'KN 2018 TV tab.3'!D28),ROUND('Tabulka č. 3'!D28-'KN 2018 TV tab.3'!D28,0),"")</f>
        <v>3793</v>
      </c>
      <c r="E28" s="79">
        <f>IF(ISNUMBER('Tabulka č. 3'!E28-'KN 2018 TV tab.3'!E28),ROUND('Tabulka č. 3'!E28-'KN 2018 TV tab.3'!E28,0),"")</f>
        <v>3600</v>
      </c>
      <c r="F28" s="79">
        <f>IF(ISNUMBER('Tabulka č. 3'!F28-'KN 2018 TV tab.3'!F28),ROUND('Tabulka č. 3'!F28-'KN 2018 TV tab.3'!F28,0),"")</f>
        <v>2411</v>
      </c>
      <c r="G28" s="79">
        <f>IF(ISNUMBER('Tabulka č. 3'!G28-'KN 2018 TV tab.3'!G28),ROUND('Tabulka č. 3'!G28-'KN 2018 TV tab.3'!G28,0),"")</f>
        <v>3442</v>
      </c>
      <c r="H28" s="79">
        <f>IF(ISNUMBER('Tabulka č. 3'!H28-'KN 2018 TV tab.3'!H28),ROUND('Tabulka č. 3'!H28-'KN 2018 TV tab.3'!H28,0),"")</f>
        <v>3096</v>
      </c>
      <c r="I28" s="79">
        <f>IF(ISNUMBER('Tabulka č. 3'!I28-'KN 2018 TV tab.3'!I28),ROUND('Tabulka č. 3'!I28-'KN 2018 TV tab.3'!I28,0),"")</f>
        <v>3785</v>
      </c>
      <c r="J28" s="79">
        <f>IF(ISNUMBER('Tabulka č. 3'!J28-'KN 2018 TV tab.3'!J28),ROUND('Tabulka č. 3'!J28-'KN 2018 TV tab.3'!J28,0),"")</f>
        <v>3756</v>
      </c>
      <c r="K28" s="79">
        <f>IF(ISNUMBER('Tabulka č. 3'!K28-'KN 2018 TV tab.3'!K28),ROUND('Tabulka č. 3'!K28-'KN 2018 TV tab.3'!K28,0),"")</f>
        <v>3800</v>
      </c>
      <c r="L28" s="79">
        <f>IF(ISNUMBER('Tabulka č. 3'!L28-'KN 2018 TV tab.3'!L28),ROUND('Tabulka č. 3'!L28-'KN 2018 TV tab.3'!L28,0),"")</f>
        <v>4147</v>
      </c>
      <c r="M28" s="79">
        <f>IF(ISNUMBER('Tabulka č. 3'!M28-'KN 2018 TV tab.3'!M28),ROUND('Tabulka č. 3'!M28-'KN 2018 TV tab.3'!M28,0),"")</f>
        <v>3959</v>
      </c>
      <c r="N28" s="79" t="str">
        <f>IF(ISNUMBER('Tabulka č. 3'!N28-'KN 2018 TV tab.3'!N28),ROUND('Tabulka č. 3'!N28-'KN 2018 TV tab.3'!N28,0),"")</f>
        <v/>
      </c>
      <c r="O28" s="80">
        <f>IF(ISNUMBER('Tabulka č. 3'!O28-'KN 2018 TV tab.3'!O28),ROUND('Tabulka č. 3'!O28-'KN 2018 TV tab.3'!O28,0),"")</f>
        <v>3639</v>
      </c>
      <c r="P28" s="46">
        <f>IF(ISNUMBER(AVERAGE(B28:O28)),AVERAGE(B28:O28),"")</f>
        <v>3695.6923076923076</v>
      </c>
    </row>
    <row r="29" spans="1:16" s="39" customFormat="1" x14ac:dyDescent="0.25">
      <c r="A29" s="42" t="s">
        <v>52</v>
      </c>
      <c r="B29" s="81">
        <f>IF(ISNUMBER('Tabulka č. 3'!B29-'KN 2018 TV tab.3'!B29),ROUND('Tabulka č. 3'!B29-'KN 2018 TV tab.3'!B29,0),"")</f>
        <v>30</v>
      </c>
      <c r="C29" s="81">
        <f>IF(ISNUMBER('Tabulka č. 3'!C29-'KN 2018 TV tab.3'!C29),ROUND('Tabulka č. 3'!C29-'KN 2018 TV tab.3'!C29,0),"")</f>
        <v>27</v>
      </c>
      <c r="D29" s="81">
        <f>IF(ISNUMBER('Tabulka č. 3'!D29-'KN 2018 TV tab.3'!D29),ROUND('Tabulka č. 3'!D29-'KN 2018 TV tab.3'!D29,0),"")</f>
        <v>50</v>
      </c>
      <c r="E29" s="81">
        <f>IF(ISNUMBER('Tabulka č. 3'!E29-'KN 2018 TV tab.3'!E29),ROUND('Tabulka č. 3'!E29-'KN 2018 TV tab.3'!E29,0),"")</f>
        <v>31</v>
      </c>
      <c r="F29" s="81">
        <f>IF(ISNUMBER('Tabulka č. 3'!F29-'KN 2018 TV tab.3'!F29),ROUND('Tabulka č. 3'!F29-'KN 2018 TV tab.3'!F29,0),"")</f>
        <v>0</v>
      </c>
      <c r="G29" s="81">
        <f>IF(ISNUMBER('Tabulka č. 3'!G29-'KN 2018 TV tab.3'!G29),ROUND('Tabulka č. 3'!G29-'KN 2018 TV tab.3'!G29,0),"")</f>
        <v>15</v>
      </c>
      <c r="H29" s="81">
        <f>IF(ISNUMBER('Tabulka č. 3'!H29-'KN 2018 TV tab.3'!H29),ROUND('Tabulka č. 3'!H29-'KN 2018 TV tab.3'!H29,0),"")</f>
        <v>30</v>
      </c>
      <c r="I29" s="81">
        <f>IF(ISNUMBER('Tabulka č. 3'!I29-'KN 2018 TV tab.3'!I29),ROUND('Tabulka č. 3'!I29-'KN 2018 TV tab.3'!I29,0),"")</f>
        <v>1</v>
      </c>
      <c r="J29" s="81">
        <f>IF(ISNUMBER('Tabulka č. 3'!J29-'KN 2018 TV tab.3'!J29),ROUND('Tabulka č. 3'!J29-'KN 2018 TV tab.3'!J29,0),"")</f>
        <v>11</v>
      </c>
      <c r="K29" s="81">
        <f>IF(ISNUMBER('Tabulka č. 3'!K29-'KN 2018 TV tab.3'!K29),ROUND('Tabulka č. 3'!K29-'KN 2018 TV tab.3'!K29,0),"")</f>
        <v>24</v>
      </c>
      <c r="L29" s="81">
        <f>IF(ISNUMBER('Tabulka č. 3'!L29-'KN 2018 TV tab.3'!L29),ROUND('Tabulka č. 3'!L29-'KN 2018 TV tab.3'!L29,0),"")</f>
        <v>8</v>
      </c>
      <c r="M29" s="81">
        <f>IF(ISNUMBER('Tabulka č. 3'!M29-'KN 2018 TV tab.3'!M29),ROUND('Tabulka č. 3'!M29-'KN 2018 TV tab.3'!M29,0),"")</f>
        <v>30</v>
      </c>
      <c r="N29" s="81" t="str">
        <f>IF(ISNUMBER('Tabulka č. 3'!N29-'KN 2018 TV tab.3'!N29),ROUND('Tabulka č. 3'!N29-'KN 2018 TV tab.3'!N29,0),"")</f>
        <v/>
      </c>
      <c r="O29" s="82">
        <f>IF(ISNUMBER('Tabulka č. 3'!O29-'KN 2018 TV tab.3'!O29),ROUND('Tabulka č. 3'!O29-'KN 2018 TV tab.3'!O29,0),"")</f>
        <v>25</v>
      </c>
      <c r="P29" s="47">
        <f t="shared" ref="P29:P33" si="3">IF(ISNUMBER(AVERAGE(B29:O29)),AVERAGE(B29:O29),"")</f>
        <v>21.692307692307693</v>
      </c>
    </row>
    <row r="30" spans="1:16" x14ac:dyDescent="0.25">
      <c r="A30" s="43" t="s">
        <v>25</v>
      </c>
      <c r="B30" s="83">
        <f>IF(ISNUMBER('Tabulka č. 3'!B30-'KN 2018 TV tab.3'!B30),ROUND('Tabulka č. 3'!B30-'KN 2018 TV tab.3'!B30,2),"")</f>
        <v>0</v>
      </c>
      <c r="C30" s="83">
        <f>IF(ISNUMBER('Tabulka č. 3'!C30-'KN 2018 TV tab.3'!C30),ROUND('Tabulka č. 3'!C30-'KN 2018 TV tab.3'!C30,2),"")</f>
        <v>-0.66</v>
      </c>
      <c r="D30" s="83">
        <f>IF(ISNUMBER('Tabulka č. 3'!D30-'KN 2018 TV tab.3'!D30),ROUND('Tabulka č. 3'!D30-'KN 2018 TV tab.3'!D30,2),"")</f>
        <v>0</v>
      </c>
      <c r="E30" s="83">
        <f>IF(ISNUMBER('Tabulka č. 3'!E30-'KN 2018 TV tab.3'!E30),ROUND('Tabulka č. 3'!E30-'KN 2018 TV tab.3'!E30,2),"")</f>
        <v>0</v>
      </c>
      <c r="F30" s="83">
        <f>IF(ISNUMBER('Tabulka č. 3'!F30-'KN 2018 TV tab.3'!F30),ROUND('Tabulka č. 3'!F30-'KN 2018 TV tab.3'!F30,2),"")</f>
        <v>1.25</v>
      </c>
      <c r="G30" s="84">
        <f>IF(ISNUMBER('Tabulka č. 3'!G30-'KN 2018 TV tab.3'!G30),ROUND('Tabulka č. 3'!G30-'KN 2018 TV tab.3'!G30,2),"")</f>
        <v>-0.28999999999999998</v>
      </c>
      <c r="H30" s="83">
        <f>IF(ISNUMBER('Tabulka č. 3'!H30-'KN 2018 TV tab.3'!H30),ROUND('Tabulka č. 3'!H30-'KN 2018 TV tab.3'!H30,2),"")</f>
        <v>0.25</v>
      </c>
      <c r="I30" s="83">
        <f>IF(ISNUMBER('Tabulka č. 3'!I30-'KN 2018 TV tab.3'!I30),ROUND('Tabulka č. 3'!I30-'KN 2018 TV tab.3'!I30,2),"")</f>
        <v>0</v>
      </c>
      <c r="J30" s="83">
        <f>IF(ISNUMBER('Tabulka č. 3'!J30-'KN 2018 TV tab.3'!J30),ROUND('Tabulka č. 3'!J30-'KN 2018 TV tab.3'!J30,2),"")</f>
        <v>0</v>
      </c>
      <c r="K30" s="83">
        <f>IF(ISNUMBER('Tabulka č. 3'!K30-'KN 2018 TV tab.3'!K30),ROUND('Tabulka č. 3'!K30-'KN 2018 TV tab.3'!K30,2),"")</f>
        <v>0</v>
      </c>
      <c r="L30" s="83">
        <f>IF(ISNUMBER('Tabulka č. 3'!L30-'KN 2018 TV tab.3'!L30),ROUND('Tabulka č. 3'!L30-'KN 2018 TV tab.3'!L30,2),"")</f>
        <v>-0.38</v>
      </c>
      <c r="M30" s="83">
        <f>IF(ISNUMBER('Tabulka č. 3'!M30-'KN 2018 TV tab.3'!M30),ROUND('Tabulka č. 3'!M30-'KN 2018 TV tab.3'!M30,2),"")</f>
        <v>0</v>
      </c>
      <c r="N30" s="83" t="str">
        <f>IF(ISNUMBER('Tabulka č. 3'!N30-'KN 2018 TV tab.3'!N30),ROUND('Tabulka č. 3'!N30-'KN 2018 TV tab.3'!N30,2),"")</f>
        <v/>
      </c>
      <c r="O30" s="85">
        <f>IF(ISNUMBER('Tabulka č. 3'!O30-'KN 2018 TV tab.3'!O30),ROUND('Tabulka č. 3'!O30-'KN 2018 TV tab.3'!O30,2),"")</f>
        <v>0</v>
      </c>
      <c r="P30" s="48">
        <f t="shared" si="3"/>
        <v>1.307692307692308E-2</v>
      </c>
    </row>
    <row r="31" spans="1:16" s="39" customFormat="1" x14ac:dyDescent="0.25">
      <c r="A31" s="42" t="s">
        <v>26</v>
      </c>
      <c r="B31" s="86">
        <f>IF(ISNUMBER('Tabulka č. 3'!B31-'KN 2018 TV tab.3'!B31),ROUND('Tabulka č. 3'!B31-'KN 2018 TV tab.3'!B31,0),"")</f>
        <v>5470</v>
      </c>
      <c r="C31" s="86">
        <f>IF(ISNUMBER('Tabulka č. 3'!C31-'KN 2018 TV tab.3'!C31),ROUND('Tabulka č. 3'!C31-'KN 2018 TV tab.3'!C31,0),"")</f>
        <v>4807</v>
      </c>
      <c r="D31" s="86">
        <f>IF(ISNUMBER('Tabulka č. 3'!D31-'KN 2018 TV tab.3'!D31),ROUND('Tabulka č. 3'!D31-'KN 2018 TV tab.3'!D31,0),"")</f>
        <v>5098</v>
      </c>
      <c r="E31" s="86">
        <f>IF(ISNUMBER('Tabulka č. 3'!E31-'KN 2018 TV tab.3'!E31),ROUND('Tabulka č. 3'!E31-'KN 2018 TV tab.3'!E31,0),"")</f>
        <v>5109</v>
      </c>
      <c r="F31" s="86">
        <f>IF(ISNUMBER('Tabulka č. 3'!F31-'KN 2018 TV tab.3'!F31),ROUND('Tabulka č. 3'!F31-'KN 2018 TV tab.3'!F31,0),"")</f>
        <v>5800</v>
      </c>
      <c r="G31" s="86">
        <f>IF(ISNUMBER('Tabulka č. 3'!G31-'KN 2018 TV tab.3'!G31),ROUND('Tabulka č. 3'!G31-'KN 2018 TV tab.3'!G31,0),"")</f>
        <v>4717</v>
      </c>
      <c r="H31" s="86">
        <f>IF(ISNUMBER('Tabulka č. 3'!H31-'KN 2018 TV tab.3'!H31),ROUND('Tabulka č. 3'!H31-'KN 2018 TV tab.3'!H31,0),"")</f>
        <v>4790</v>
      </c>
      <c r="I31" s="86">
        <f>IF(ISNUMBER('Tabulka č. 3'!I31-'KN 2018 TV tab.3'!I31),ROUND('Tabulka č. 3'!I31-'KN 2018 TV tab.3'!I31,0),"")</f>
        <v>5001</v>
      </c>
      <c r="J31" s="86">
        <f>IF(ISNUMBER('Tabulka č. 3'!J31-'KN 2018 TV tab.3'!J31),ROUND('Tabulka č. 3'!J31-'KN 2018 TV tab.3'!J31,0),"")</f>
        <v>4937</v>
      </c>
      <c r="K31" s="86">
        <f>IF(ISNUMBER('Tabulka č. 3'!K31-'KN 2018 TV tab.3'!K31),ROUND('Tabulka č. 3'!K31-'KN 2018 TV tab.3'!K31,0),"")</f>
        <v>5245</v>
      </c>
      <c r="L31" s="87">
        <f>IF(ISNUMBER('Tabulka č. 3'!L31-'KN 2018 TV tab.3'!L31),ROUND('Tabulka č. 3'!L31-'KN 2018 TV tab.3'!L31,0),"")</f>
        <v>5396</v>
      </c>
      <c r="M31" s="86">
        <f>IF(ISNUMBER('Tabulka č. 3'!M31-'KN 2018 TV tab.3'!M31),ROUND('Tabulka č. 3'!M31-'KN 2018 TV tab.3'!M31,0),"")</f>
        <v>5306</v>
      </c>
      <c r="N31" s="86" t="str">
        <f>IF(ISNUMBER('Tabulka č. 3'!N31-'KN 2018 TV tab.3'!N31),ROUND('Tabulka č. 3'!N31-'KN 2018 TV tab.3'!N31,0),"")</f>
        <v/>
      </c>
      <c r="O31" s="88">
        <f>IF(ISNUMBER('Tabulka č. 3'!O31-'KN 2018 TV tab.3'!O31),ROUND('Tabulka č. 3'!O31-'KN 2018 TV tab.3'!O31,0),"")</f>
        <v>5440</v>
      </c>
      <c r="P31" s="49">
        <f t="shared" si="3"/>
        <v>5162.7692307692305</v>
      </c>
    </row>
    <row r="32" spans="1:16" x14ac:dyDescent="0.25">
      <c r="A32" s="43" t="s">
        <v>27</v>
      </c>
      <c r="B32" s="83">
        <f>IF(ISNUMBER('Tabulka č. 3'!B32-'KN 2018 TV tab.3'!B32),ROUND('Tabulka č. 3'!B32-'KN 2018 TV tab.3'!B32,2),"")</f>
        <v>0</v>
      </c>
      <c r="C32" s="83">
        <f>IF(ISNUMBER('Tabulka č. 3'!C32-'KN 2018 TV tab.3'!C32),ROUND('Tabulka č. 3'!C32-'KN 2018 TV tab.3'!C32,2),"")</f>
        <v>-4</v>
      </c>
      <c r="D32" s="83">
        <f>IF(ISNUMBER('Tabulka č. 3'!D32-'KN 2018 TV tab.3'!D32),ROUND('Tabulka č. 3'!D32-'KN 2018 TV tab.3'!D32,2),"")</f>
        <v>0</v>
      </c>
      <c r="E32" s="83">
        <f>IF(ISNUMBER('Tabulka č. 3'!E32-'KN 2018 TV tab.3'!E32),ROUND('Tabulka č. 3'!E32-'KN 2018 TV tab.3'!E32,2),"")</f>
        <v>0</v>
      </c>
      <c r="F32" s="83">
        <f>IF(ISNUMBER('Tabulka č. 3'!F32-'KN 2018 TV tab.3'!F32),ROUND('Tabulka č. 3'!F32-'KN 2018 TV tab.3'!F32,2),"")</f>
        <v>0</v>
      </c>
      <c r="G32" s="84">
        <f>IF(ISNUMBER('Tabulka č. 3'!G32-'KN 2018 TV tab.3'!G32),ROUND('Tabulka č. 3'!G32-'KN 2018 TV tab.3'!G32,2),"")</f>
        <v>0</v>
      </c>
      <c r="H32" s="83">
        <f>IF(ISNUMBER('Tabulka č. 3'!H32-'KN 2018 TV tab.3'!H32),ROUND('Tabulka č. 3'!H32-'KN 2018 TV tab.3'!H32,2),"")</f>
        <v>0</v>
      </c>
      <c r="I32" s="83">
        <f>IF(ISNUMBER('Tabulka č. 3'!I32-'KN 2018 TV tab.3'!I32),ROUND('Tabulka č. 3'!I32-'KN 2018 TV tab.3'!I32,2),"")</f>
        <v>0</v>
      </c>
      <c r="J32" s="83">
        <f>IF(ISNUMBER('Tabulka č. 3'!J32-'KN 2018 TV tab.3'!J32),ROUND('Tabulka č. 3'!J32-'KN 2018 TV tab.3'!J32,2),"")</f>
        <v>0</v>
      </c>
      <c r="K32" s="83">
        <f>IF(ISNUMBER('Tabulka č. 3'!K32-'KN 2018 TV tab.3'!K32),ROUND('Tabulka č. 3'!K32-'KN 2018 TV tab.3'!K32,2),"")</f>
        <v>0</v>
      </c>
      <c r="L32" s="83">
        <f>IF(ISNUMBER('Tabulka č. 3'!L32-'KN 2018 TV tab.3'!L32),ROUND('Tabulka č. 3'!L32-'KN 2018 TV tab.3'!L32,2),"")</f>
        <v>0</v>
      </c>
      <c r="M32" s="83">
        <f>IF(ISNUMBER('Tabulka č. 3'!M32-'KN 2018 TV tab.3'!M32),ROUND('Tabulka č. 3'!M32-'KN 2018 TV tab.3'!M32,2),"")</f>
        <v>0</v>
      </c>
      <c r="N32" s="83" t="str">
        <f>IF(ISNUMBER('Tabulka č. 3'!N32-'KN 2018 TV tab.3'!N32),ROUND('Tabulka č. 3'!N32-'KN 2018 TV tab.3'!N32,2),"")</f>
        <v/>
      </c>
      <c r="O32" s="85">
        <f>IF(ISNUMBER('Tabulka č. 3'!O32-'KN 2018 TV tab.3'!O32),ROUND('Tabulka č. 3'!O32-'KN 2018 TV tab.3'!O32,2),"")</f>
        <v>0</v>
      </c>
      <c r="P32" s="48">
        <f t="shared" si="3"/>
        <v>-0.30769230769230771</v>
      </c>
    </row>
    <row r="33" spans="1:16" s="39" customFormat="1" ht="15.75" thickBot="1" x14ac:dyDescent="0.3">
      <c r="A33" s="44" t="s">
        <v>28</v>
      </c>
      <c r="B33" s="89">
        <f>IF(ISNUMBER('Tabulka č. 3'!B33-'KN 2018 TV tab.3'!B33),ROUND('Tabulka č. 3'!B33-'KN 2018 TV tab.3'!B33,0),"")</f>
        <v>2260</v>
      </c>
      <c r="C33" s="89">
        <f>IF(ISNUMBER('Tabulka č. 3'!C33-'KN 2018 TV tab.3'!C33),ROUND('Tabulka č. 3'!C33-'KN 2018 TV tab.3'!C33,0),"")</f>
        <v>1963</v>
      </c>
      <c r="D33" s="89">
        <f>IF(ISNUMBER('Tabulka č. 3'!D33-'KN 2018 TV tab.3'!D33),ROUND('Tabulka č. 3'!D33-'KN 2018 TV tab.3'!D33,0),"")</f>
        <v>1923</v>
      </c>
      <c r="E33" s="89">
        <f>IF(ISNUMBER('Tabulka č. 3'!E33-'KN 2018 TV tab.3'!E33),ROUND('Tabulka č. 3'!E33-'KN 2018 TV tab.3'!E33,0),"")</f>
        <v>1998</v>
      </c>
      <c r="F33" s="89">
        <f>IF(ISNUMBER('Tabulka č. 3'!F33-'KN 2018 TV tab.3'!F33),ROUND('Tabulka č. 3'!F33-'KN 2018 TV tab.3'!F33,0),"")</f>
        <v>2200</v>
      </c>
      <c r="G33" s="89">
        <f>IF(ISNUMBER('Tabulka č. 3'!G33-'KN 2018 TV tab.3'!G33),ROUND('Tabulka č. 3'!G33-'KN 2018 TV tab.3'!G33,0),"")</f>
        <v>1773</v>
      </c>
      <c r="H33" s="89">
        <f>IF(ISNUMBER('Tabulka č. 3'!H33-'KN 2018 TV tab.3'!H33),ROUND('Tabulka č. 3'!H33-'KN 2018 TV tab.3'!H33,0),"")</f>
        <v>2160</v>
      </c>
      <c r="I33" s="89">
        <f>IF(ISNUMBER('Tabulka č. 3'!I33-'KN 2018 TV tab.3'!I33),ROUND('Tabulka č. 3'!I33-'KN 2018 TV tab.3'!I33,0),"")</f>
        <v>2272</v>
      </c>
      <c r="J33" s="89">
        <f>IF(ISNUMBER('Tabulka č. 3'!J33-'KN 2018 TV tab.3'!J33),ROUND('Tabulka č. 3'!J33-'KN 2018 TV tab.3'!J33,0),"")</f>
        <v>2529</v>
      </c>
      <c r="K33" s="89">
        <f>IF(ISNUMBER('Tabulka č. 3'!K33-'KN 2018 TV tab.3'!K33),ROUND('Tabulka č. 3'!K33-'KN 2018 TV tab.3'!K33,0),"")</f>
        <v>2139</v>
      </c>
      <c r="L33" s="90">
        <f>IF(ISNUMBER('Tabulka č. 3'!L33-'KN 2018 TV tab.3'!L33),ROUND('Tabulka č. 3'!L33-'KN 2018 TV tab.3'!L33,0),"")</f>
        <v>2183</v>
      </c>
      <c r="M33" s="89">
        <f>IF(ISNUMBER('Tabulka č. 3'!M33-'KN 2018 TV tab.3'!M33),ROUND('Tabulka č. 3'!M33-'KN 2018 TV tab.3'!M33,0),"")</f>
        <v>2033</v>
      </c>
      <c r="N33" s="89" t="str">
        <f>IF(ISNUMBER('Tabulka č. 3'!N33-'KN 2018 TV tab.3'!N33),ROUND('Tabulka č. 3'!N33-'KN 2018 TV tab.3'!N33,0),"")</f>
        <v/>
      </c>
      <c r="O33" s="91">
        <f>IF(ISNUMBER('Tabulka č. 3'!O33-'KN 2018 TV tab.3'!O33),ROUND('Tabulka č. 3'!O33-'KN 2018 TV tab.3'!O33,0),"")</f>
        <v>2170</v>
      </c>
      <c r="P33" s="50">
        <f t="shared" si="3"/>
        <v>2123.3076923076924</v>
      </c>
    </row>
    <row r="34" spans="1:16" s="41" customFormat="1" ht="19.5" thickBot="1" x14ac:dyDescent="0.35">
      <c r="A34" s="98" t="str">
        <f>'KN 2019'!A20</f>
        <v>23-55-H/02 Karosář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3'!B35-'KN 2018 TV tab.3'!B35),ROUND('Tabulka č. 3'!B35-'KN 2018 TV tab.3'!B35,0),"")</f>
        <v>3519</v>
      </c>
      <c r="C35" s="79">
        <f>IF(ISNUMBER('Tabulka č. 3'!C35-'KN 2018 TV tab.3'!C35),ROUND('Tabulka č. 3'!C35-'KN 2018 TV tab.3'!C35,0),"")</f>
        <v>4562</v>
      </c>
      <c r="D35" s="79">
        <f>IF(ISNUMBER('Tabulka č. 3'!D35-'KN 2018 TV tab.3'!D35),ROUND('Tabulka č. 3'!D35-'KN 2018 TV tab.3'!D35,0),"")</f>
        <v>2985</v>
      </c>
      <c r="E35" s="79">
        <f>IF(ISNUMBER('Tabulka č. 3'!E35-'KN 2018 TV tab.3'!E35),ROUND('Tabulka č. 3'!E35-'KN 2018 TV tab.3'!E35,0),"")</f>
        <v>3137</v>
      </c>
      <c r="F35" s="79" t="str">
        <f>IF(ISNUMBER('Tabulka č. 3'!F35-'KN 2018 TV tab.3'!F35),ROUND('Tabulka č. 3'!F35-'KN 2018 TV tab.3'!F35,0),"")</f>
        <v/>
      </c>
      <c r="G35" s="79">
        <f>IF(ISNUMBER('Tabulka č. 3'!G35-'KN 2018 TV tab.3'!G35),ROUND('Tabulka č. 3'!G35-'KN 2018 TV tab.3'!G35,0),"")</f>
        <v>4966</v>
      </c>
      <c r="H35" s="79" t="str">
        <f>IF(ISNUMBER('Tabulka č. 3'!H35-'KN 2018 TV tab.3'!H35),ROUND('Tabulka č. 3'!H35-'KN 2018 TV tab.3'!H35,0),"")</f>
        <v/>
      </c>
      <c r="I35" s="79">
        <f>IF(ISNUMBER('Tabulka č. 3'!I35-'KN 2018 TV tab.3'!I35),ROUND('Tabulka č. 3'!I35-'KN 2018 TV tab.3'!I35,0),"")</f>
        <v>3163</v>
      </c>
      <c r="J35" s="79">
        <f>IF(ISNUMBER('Tabulka č. 3'!J35-'KN 2018 TV tab.3'!J35),ROUND('Tabulka č. 3'!J35-'KN 2018 TV tab.3'!J35,0),"")</f>
        <v>3284</v>
      </c>
      <c r="K35" s="79">
        <f>IF(ISNUMBER('Tabulka č. 3'!K35-'KN 2018 TV tab.3'!K35),ROUND('Tabulka č. 3'!K35-'KN 2018 TV tab.3'!K35,0),"")</f>
        <v>3177</v>
      </c>
      <c r="L35" s="79">
        <f>IF(ISNUMBER('Tabulka č. 3'!L35-'KN 2018 TV tab.3'!L35),ROUND('Tabulka č. 3'!L35-'KN 2018 TV tab.3'!L35,0),"")</f>
        <v>6388</v>
      </c>
      <c r="M35" s="79">
        <f>IF(ISNUMBER('Tabulka č. 3'!M35-'KN 2018 TV tab.3'!M35),ROUND('Tabulka č. 3'!M35-'KN 2018 TV tab.3'!M35,0),"")</f>
        <v>3215</v>
      </c>
      <c r="N35" s="79">
        <f>IF(ISNUMBER('Tabulka č. 3'!N35-'KN 2018 TV tab.3'!N35),ROUND('Tabulka č. 3'!N35-'KN 2018 TV tab.3'!N35,0),"")</f>
        <v>5684</v>
      </c>
      <c r="O35" s="80">
        <f>IF(ISNUMBER('Tabulka č. 3'!O35-'KN 2018 TV tab.3'!O35),ROUND('Tabulka č. 3'!O35-'KN 2018 TV tab.3'!O35,0),"")</f>
        <v>3244</v>
      </c>
      <c r="P35" s="46">
        <f>IF(ISNUMBER(AVERAGE(B35:O35)),AVERAGE(B35:O35),"")</f>
        <v>3943.6666666666665</v>
      </c>
    </row>
    <row r="36" spans="1:16" s="39" customFormat="1" x14ac:dyDescent="0.25">
      <c r="A36" s="42" t="s">
        <v>52</v>
      </c>
      <c r="B36" s="81">
        <f>IF(ISNUMBER('Tabulka č. 3'!B36-'KN 2018 TV tab.3'!B36),ROUND('Tabulka č. 3'!B36-'KN 2018 TV tab.3'!B36,0),"")</f>
        <v>0</v>
      </c>
      <c r="C36" s="81">
        <f>IF(ISNUMBER('Tabulka č. 3'!C36-'KN 2018 TV tab.3'!C36),ROUND('Tabulka č. 3'!C36-'KN 2018 TV tab.3'!C36,0),"")</f>
        <v>148</v>
      </c>
      <c r="D36" s="81">
        <f>IF(ISNUMBER('Tabulka č. 3'!D36-'KN 2018 TV tab.3'!D36),ROUND('Tabulka č. 3'!D36-'KN 2018 TV tab.3'!D36,0),"")</f>
        <v>50</v>
      </c>
      <c r="E36" s="81">
        <f>IF(ISNUMBER('Tabulka č. 3'!E36-'KN 2018 TV tab.3'!E36),ROUND('Tabulka č. 3'!E36-'KN 2018 TV tab.3'!E36,0),"")</f>
        <v>31</v>
      </c>
      <c r="F36" s="81" t="str">
        <f>IF(ISNUMBER('Tabulka č. 3'!F36-'KN 2018 TV tab.3'!F36),ROUND('Tabulka č. 3'!F36-'KN 2018 TV tab.3'!F36,0),"")</f>
        <v/>
      </c>
      <c r="G36" s="81">
        <f>IF(ISNUMBER('Tabulka č. 3'!G36-'KN 2018 TV tab.3'!G36),ROUND('Tabulka č. 3'!G36-'KN 2018 TV tab.3'!G36,0),"")</f>
        <v>20</v>
      </c>
      <c r="H36" s="81" t="str">
        <f>IF(ISNUMBER('Tabulka č. 3'!H36-'KN 2018 TV tab.3'!H36),ROUND('Tabulka č. 3'!H36-'KN 2018 TV tab.3'!H36,0),"")</f>
        <v/>
      </c>
      <c r="I36" s="81">
        <f>IF(ISNUMBER('Tabulka č. 3'!I36-'KN 2018 TV tab.3'!I36),ROUND('Tabulka č. 3'!I36-'KN 2018 TV tab.3'!I36,0),"")</f>
        <v>1</v>
      </c>
      <c r="J36" s="81">
        <f>IF(ISNUMBER('Tabulka č. 3'!J36-'KN 2018 TV tab.3'!J36),ROUND('Tabulka č. 3'!J36-'KN 2018 TV tab.3'!J36,0),"")</f>
        <v>10</v>
      </c>
      <c r="K36" s="81">
        <f>IF(ISNUMBER('Tabulka č. 3'!K36-'KN 2018 TV tab.3'!K36),ROUND('Tabulka č. 3'!K36-'KN 2018 TV tab.3'!K36,0),"")</f>
        <v>20</v>
      </c>
      <c r="L36" s="81">
        <f>IF(ISNUMBER('Tabulka č. 3'!L36-'KN 2018 TV tab.3'!L36),ROUND('Tabulka č. 3'!L36-'KN 2018 TV tab.3'!L36,0),"")</f>
        <v>8</v>
      </c>
      <c r="M36" s="81">
        <f>IF(ISNUMBER('Tabulka č. 3'!M36-'KN 2018 TV tab.3'!M36),ROUND('Tabulka č. 3'!M36-'KN 2018 TV tab.3'!M36,0),"")</f>
        <v>30</v>
      </c>
      <c r="N36" s="81">
        <f>IF(ISNUMBER('Tabulka č. 3'!N36-'KN 2018 TV tab.3'!N36),ROUND('Tabulka č. 3'!N36-'KN 2018 TV tab.3'!N36,0),"")</f>
        <v>123</v>
      </c>
      <c r="O36" s="82">
        <f>IF(ISNUMBER('Tabulka č. 3'!O36-'KN 2018 TV tab.3'!O36),ROUND('Tabulka č. 3'!O36-'KN 2018 TV tab.3'!O36,0),"")</f>
        <v>25</v>
      </c>
      <c r="P36" s="47">
        <f t="shared" ref="P36:P40" si="4">IF(ISNUMBER(AVERAGE(B36:O36)),AVERAGE(B36:O36),"")</f>
        <v>38.833333333333336</v>
      </c>
    </row>
    <row r="37" spans="1:16" x14ac:dyDescent="0.25">
      <c r="A37" s="43" t="s">
        <v>25</v>
      </c>
      <c r="B37" s="83">
        <f>IF(ISNUMBER('Tabulka č. 3'!B37-'KN 2018 TV tab.3'!B37),ROUND('Tabulka č. 3'!B37-'KN 2018 TV tab.3'!B37,2),"")</f>
        <v>0</v>
      </c>
      <c r="C37" s="83">
        <f>IF(ISNUMBER('Tabulka č. 3'!C37-'KN 2018 TV tab.3'!C37),ROUND('Tabulka č. 3'!C37-'KN 2018 TV tab.3'!C37,2),"")</f>
        <v>-1.45</v>
      </c>
      <c r="D37" s="83">
        <f>IF(ISNUMBER('Tabulka č. 3'!D37-'KN 2018 TV tab.3'!D37),ROUND('Tabulka č. 3'!D37-'KN 2018 TV tab.3'!D37,2),"")</f>
        <v>0</v>
      </c>
      <c r="E37" s="83">
        <f>IF(ISNUMBER('Tabulka č. 3'!E37-'KN 2018 TV tab.3'!E37),ROUND('Tabulka č. 3'!E37-'KN 2018 TV tab.3'!E37,2),"")</f>
        <v>0</v>
      </c>
      <c r="F37" s="83" t="str">
        <f>IF(ISNUMBER('Tabulka č. 3'!F37-'KN 2018 TV tab.3'!F37),ROUND('Tabulka č. 3'!F37-'KN 2018 TV tab.3'!F37,2),"")</f>
        <v/>
      </c>
      <c r="G37" s="84">
        <f>IF(ISNUMBER('Tabulka č. 3'!G37-'KN 2018 TV tab.3'!G37),ROUND('Tabulka č. 3'!G37-'KN 2018 TV tab.3'!G37,2),"")</f>
        <v>-1.91</v>
      </c>
      <c r="H37" s="83" t="str">
        <f>IF(ISNUMBER('Tabulka č. 3'!H37-'KN 2018 TV tab.3'!H37),ROUND('Tabulka č. 3'!H37-'KN 2018 TV tab.3'!H37,2),"")</f>
        <v/>
      </c>
      <c r="I37" s="83">
        <f>IF(ISNUMBER('Tabulka č. 3'!I37-'KN 2018 TV tab.3'!I37),ROUND('Tabulka č. 3'!I37-'KN 2018 TV tab.3'!I37,2),"")</f>
        <v>0</v>
      </c>
      <c r="J37" s="83">
        <f>IF(ISNUMBER('Tabulka č. 3'!J37-'KN 2018 TV tab.3'!J37),ROUND('Tabulka č. 3'!J37-'KN 2018 TV tab.3'!J37,2),"")</f>
        <v>0</v>
      </c>
      <c r="K37" s="83">
        <f>IF(ISNUMBER('Tabulka č. 3'!K37-'KN 2018 TV tab.3'!K37),ROUND('Tabulka č. 3'!K37-'KN 2018 TV tab.3'!K37,2),"")</f>
        <v>0</v>
      </c>
      <c r="L37" s="83">
        <f>IF(ISNUMBER('Tabulka č. 3'!L37-'KN 2018 TV tab.3'!L37),ROUND('Tabulka č. 3'!L37-'KN 2018 TV tab.3'!L37,2),"")</f>
        <v>-2.57</v>
      </c>
      <c r="M37" s="83">
        <f>IF(ISNUMBER('Tabulka č. 3'!M37-'KN 2018 TV tab.3'!M37),ROUND('Tabulka č. 3'!M37-'KN 2018 TV tab.3'!M37,2),"")</f>
        <v>0</v>
      </c>
      <c r="N37" s="83">
        <f>IF(ISNUMBER('Tabulka č. 3'!N37-'KN 2018 TV tab.3'!N37),ROUND('Tabulka č. 3'!N37-'KN 2018 TV tab.3'!N37,2),"")</f>
        <v>-5</v>
      </c>
      <c r="O37" s="85">
        <f>IF(ISNUMBER('Tabulka č. 3'!O37-'KN 2018 TV tab.3'!O37),ROUND('Tabulka č. 3'!O37-'KN 2018 TV tab.3'!O37,2),"")</f>
        <v>0</v>
      </c>
      <c r="P37" s="48">
        <f t="shared" si="4"/>
        <v>-0.91083333333333327</v>
      </c>
    </row>
    <row r="38" spans="1:16" s="39" customFormat="1" x14ac:dyDescent="0.25">
      <c r="A38" s="42" t="s">
        <v>26</v>
      </c>
      <c r="B38" s="86">
        <f>IF(ISNUMBER('Tabulka č. 3'!B38-'KN 2018 TV tab.3'!B38),ROUND('Tabulka č. 3'!B38-'KN 2018 TV tab.3'!B38,0),"")</f>
        <v>5470</v>
      </c>
      <c r="C38" s="86">
        <f>IF(ISNUMBER('Tabulka č. 3'!C38-'KN 2018 TV tab.3'!C38),ROUND('Tabulka č. 3'!C38-'KN 2018 TV tab.3'!C38,0),"")</f>
        <v>4807</v>
      </c>
      <c r="D38" s="86">
        <f>IF(ISNUMBER('Tabulka č. 3'!D38-'KN 2018 TV tab.3'!D38),ROUND('Tabulka č. 3'!D38-'KN 2018 TV tab.3'!D38,0),"")</f>
        <v>5098</v>
      </c>
      <c r="E38" s="86">
        <f>IF(ISNUMBER('Tabulka č. 3'!E38-'KN 2018 TV tab.3'!E38),ROUND('Tabulka č. 3'!E38-'KN 2018 TV tab.3'!E38,0),"")</f>
        <v>5109</v>
      </c>
      <c r="F38" s="86" t="str">
        <f>IF(ISNUMBER('Tabulka č. 3'!F38-'KN 2018 TV tab.3'!F38),ROUND('Tabulka č. 3'!F38-'KN 2018 TV tab.3'!F38,0),"")</f>
        <v/>
      </c>
      <c r="G38" s="86">
        <f>IF(ISNUMBER('Tabulka č. 3'!G38-'KN 2018 TV tab.3'!G38),ROUND('Tabulka č. 3'!G38-'KN 2018 TV tab.3'!G38,0),"")</f>
        <v>4717</v>
      </c>
      <c r="H38" s="86" t="str">
        <f>IF(ISNUMBER('Tabulka č. 3'!H38-'KN 2018 TV tab.3'!H38),ROUND('Tabulka č. 3'!H38-'KN 2018 TV tab.3'!H38,0),"")</f>
        <v/>
      </c>
      <c r="I38" s="86">
        <f>IF(ISNUMBER('Tabulka č. 3'!I38-'KN 2018 TV tab.3'!I38),ROUND('Tabulka č. 3'!I38-'KN 2018 TV tab.3'!I38,0),"")</f>
        <v>5001</v>
      </c>
      <c r="J38" s="86">
        <f>IF(ISNUMBER('Tabulka č. 3'!J38-'KN 2018 TV tab.3'!J38),ROUND('Tabulka č. 3'!J38-'KN 2018 TV tab.3'!J38,0),"")</f>
        <v>4937</v>
      </c>
      <c r="K38" s="86">
        <f>IF(ISNUMBER('Tabulka č. 3'!K38-'KN 2018 TV tab.3'!K38),ROUND('Tabulka č. 3'!K38-'KN 2018 TV tab.3'!K38,0),"")</f>
        <v>5245</v>
      </c>
      <c r="L38" s="87">
        <f>IF(ISNUMBER('Tabulka č. 3'!L38-'KN 2018 TV tab.3'!L38),ROUND('Tabulka č. 3'!L38-'KN 2018 TV tab.3'!L38,0),"")</f>
        <v>5396</v>
      </c>
      <c r="M38" s="86">
        <f>IF(ISNUMBER('Tabulka č. 3'!M38-'KN 2018 TV tab.3'!M38),ROUND('Tabulka č. 3'!M38-'KN 2018 TV tab.3'!M38,0),"")</f>
        <v>5306</v>
      </c>
      <c r="N38" s="86">
        <f>IF(ISNUMBER('Tabulka č. 3'!N38-'KN 2018 TV tab.3'!N38),ROUND('Tabulka č. 3'!N38-'KN 2018 TV tab.3'!N38,0),"")</f>
        <v>4486</v>
      </c>
      <c r="O38" s="88">
        <f>IF(ISNUMBER('Tabulka č. 3'!O38-'KN 2018 TV tab.3'!O38),ROUND('Tabulka č. 3'!O38-'KN 2018 TV tab.3'!O38,0),"")</f>
        <v>5440</v>
      </c>
      <c r="P38" s="49">
        <f t="shared" si="4"/>
        <v>5084.333333333333</v>
      </c>
    </row>
    <row r="39" spans="1:16" x14ac:dyDescent="0.25">
      <c r="A39" s="43" t="s">
        <v>27</v>
      </c>
      <c r="B39" s="83">
        <f>IF(ISNUMBER('Tabulka č. 3'!B39-'KN 2018 TV tab.3'!B39),ROUND('Tabulka č. 3'!B39-'KN 2018 TV tab.3'!B39,2),"")</f>
        <v>0</v>
      </c>
      <c r="C39" s="83">
        <f>IF(ISNUMBER('Tabulka č. 3'!C39-'KN 2018 TV tab.3'!C39),ROUND('Tabulka č. 3'!C39-'KN 2018 TV tab.3'!C39,2),"")</f>
        <v>-4</v>
      </c>
      <c r="D39" s="83">
        <f>IF(ISNUMBER('Tabulka č. 3'!D39-'KN 2018 TV tab.3'!D39),ROUND('Tabulka č. 3'!D39-'KN 2018 TV tab.3'!D39,2),"")</f>
        <v>0</v>
      </c>
      <c r="E39" s="83">
        <f>IF(ISNUMBER('Tabulka č. 3'!E39-'KN 2018 TV tab.3'!E39),ROUND('Tabulka č. 3'!E39-'KN 2018 TV tab.3'!E39,2),"")</f>
        <v>0</v>
      </c>
      <c r="F39" s="83" t="str">
        <f>IF(ISNUMBER('Tabulka č. 3'!F39-'KN 2018 TV tab.3'!F39),ROUND('Tabulka č. 3'!F39-'KN 2018 TV tab.3'!F39,2),"")</f>
        <v/>
      </c>
      <c r="G39" s="84">
        <f>IF(ISNUMBER('Tabulka č. 3'!G39-'KN 2018 TV tab.3'!G39),ROUND('Tabulka č. 3'!G39-'KN 2018 TV tab.3'!G39,2),"")</f>
        <v>0</v>
      </c>
      <c r="H39" s="83" t="str">
        <f>IF(ISNUMBER('Tabulka č. 3'!H39-'KN 2018 TV tab.3'!H39),ROUND('Tabulka č. 3'!H39-'KN 2018 TV tab.3'!H39,2),"")</f>
        <v/>
      </c>
      <c r="I39" s="83">
        <f>IF(ISNUMBER('Tabulka č. 3'!I39-'KN 2018 TV tab.3'!I39),ROUND('Tabulka č. 3'!I39-'KN 2018 TV tab.3'!I39,2),"")</f>
        <v>0</v>
      </c>
      <c r="J39" s="83">
        <f>IF(ISNUMBER('Tabulka č. 3'!J39-'KN 2018 TV tab.3'!J39),ROUND('Tabulka č. 3'!J39-'KN 2018 TV tab.3'!J39,2),"")</f>
        <v>0</v>
      </c>
      <c r="K39" s="83">
        <f>IF(ISNUMBER('Tabulka č. 3'!K39-'KN 2018 TV tab.3'!K39),ROUND('Tabulka č. 3'!K39-'KN 2018 TV tab.3'!K39,2),"")</f>
        <v>0</v>
      </c>
      <c r="L39" s="83">
        <f>IF(ISNUMBER('Tabulka č. 3'!L39-'KN 2018 TV tab.3'!L39),ROUND('Tabulka č. 3'!L39-'KN 2018 TV tab.3'!L39,2),"")</f>
        <v>0</v>
      </c>
      <c r="M39" s="83">
        <f>IF(ISNUMBER('Tabulka č. 3'!M39-'KN 2018 TV tab.3'!M39),ROUND('Tabulka č. 3'!M39-'KN 2018 TV tab.3'!M39,2),"")</f>
        <v>0</v>
      </c>
      <c r="N39" s="83">
        <f>IF(ISNUMBER('Tabulka č. 3'!N39-'KN 2018 TV tab.3'!N39),ROUND('Tabulka č. 3'!N39-'KN 2018 TV tab.3'!N39,2),"")</f>
        <v>0</v>
      </c>
      <c r="O39" s="85">
        <f>IF(ISNUMBER('Tabulka č. 3'!O39-'KN 2018 TV tab.3'!O39),ROUND('Tabulka č. 3'!O39-'KN 2018 TV tab.3'!O39,2),"")</f>
        <v>0</v>
      </c>
      <c r="P39" s="48">
        <f t="shared" si="4"/>
        <v>-0.33333333333333331</v>
      </c>
    </row>
    <row r="40" spans="1:16" s="39" customFormat="1" ht="15.75" thickBot="1" x14ac:dyDescent="0.3">
      <c r="A40" s="44" t="s">
        <v>28</v>
      </c>
      <c r="B40" s="89">
        <f>IF(ISNUMBER('Tabulka č. 3'!B40-'KN 2018 TV tab.3'!B40),ROUND('Tabulka č. 3'!B40-'KN 2018 TV tab.3'!B40,0),"")</f>
        <v>2260</v>
      </c>
      <c r="C40" s="89">
        <f>IF(ISNUMBER('Tabulka č. 3'!C40-'KN 2018 TV tab.3'!C40),ROUND('Tabulka č. 3'!C40-'KN 2018 TV tab.3'!C40,0),"")</f>
        <v>1963</v>
      </c>
      <c r="D40" s="89">
        <f>IF(ISNUMBER('Tabulka č. 3'!D40-'KN 2018 TV tab.3'!D40),ROUND('Tabulka č. 3'!D40-'KN 2018 TV tab.3'!D40,0),"")</f>
        <v>1923</v>
      </c>
      <c r="E40" s="89">
        <f>IF(ISNUMBER('Tabulka č. 3'!E40-'KN 2018 TV tab.3'!E40),ROUND('Tabulka č. 3'!E40-'KN 2018 TV tab.3'!E40,0),"")</f>
        <v>1998</v>
      </c>
      <c r="F40" s="89" t="str">
        <f>IF(ISNUMBER('Tabulka č. 3'!F40-'KN 2018 TV tab.3'!F40),ROUND('Tabulka č. 3'!F40-'KN 2018 TV tab.3'!F40,0),"")</f>
        <v/>
      </c>
      <c r="G40" s="89">
        <f>IF(ISNUMBER('Tabulka č. 3'!G40-'KN 2018 TV tab.3'!G40),ROUND('Tabulka č. 3'!G40-'KN 2018 TV tab.3'!G40,0),"")</f>
        <v>1773</v>
      </c>
      <c r="H40" s="89" t="str">
        <f>IF(ISNUMBER('Tabulka č. 3'!H40-'KN 2018 TV tab.3'!H40),ROUND('Tabulka č. 3'!H40-'KN 2018 TV tab.3'!H40,0),"")</f>
        <v/>
      </c>
      <c r="I40" s="89">
        <f>IF(ISNUMBER('Tabulka č. 3'!I40-'KN 2018 TV tab.3'!I40),ROUND('Tabulka č. 3'!I40-'KN 2018 TV tab.3'!I40,0),"")</f>
        <v>2272</v>
      </c>
      <c r="J40" s="89">
        <f>IF(ISNUMBER('Tabulka č. 3'!J40-'KN 2018 TV tab.3'!J40),ROUND('Tabulka č. 3'!J40-'KN 2018 TV tab.3'!J40,0),"")</f>
        <v>2529</v>
      </c>
      <c r="K40" s="89">
        <f>IF(ISNUMBER('Tabulka č. 3'!K40-'KN 2018 TV tab.3'!K40),ROUND('Tabulka č. 3'!K40-'KN 2018 TV tab.3'!K40,0),"")</f>
        <v>2139</v>
      </c>
      <c r="L40" s="90">
        <f>IF(ISNUMBER('Tabulka č. 3'!L40-'KN 2018 TV tab.3'!L40),ROUND('Tabulka č. 3'!L40-'KN 2018 TV tab.3'!L40,0),"")</f>
        <v>2183</v>
      </c>
      <c r="M40" s="89">
        <f>IF(ISNUMBER('Tabulka č. 3'!M40-'KN 2018 TV tab.3'!M40),ROUND('Tabulka č. 3'!M40-'KN 2018 TV tab.3'!M40,0),"")</f>
        <v>2033</v>
      </c>
      <c r="N40" s="89">
        <f>IF(ISNUMBER('Tabulka č. 3'!N40-'KN 2018 TV tab.3'!N40),ROUND('Tabulka č. 3'!N40-'KN 2018 TV tab.3'!N40,0),"")</f>
        <v>2650</v>
      </c>
      <c r="O40" s="91">
        <f>IF(ISNUMBER('Tabulka č. 3'!O40-'KN 2018 TV tab.3'!O40),ROUND('Tabulka č. 3'!O40-'KN 2018 TV tab.3'!O40,0),"")</f>
        <v>2170</v>
      </c>
      <c r="P40" s="50">
        <f t="shared" si="4"/>
        <v>2157.75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4" sqref="A4"/>
    </sheetView>
  </sheetViews>
  <sheetFormatPr defaultRowHeight="15" x14ac:dyDescent="0.25"/>
  <cols>
    <col min="1" max="1" width="18.42578125" style="45" customWidth="1"/>
    <col min="2" max="15" width="7.140625" style="1" customWidth="1"/>
    <col min="16" max="16" width="7.57031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2018 a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2019 oproti roku 2018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2019'!A23</f>
        <v>65-51-H/01 Kuchař - číšník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4'!B7-'KN 2018 OV tab.4'!B7),ROUND('Tabulka č. 4'!B7-'KN 2018 OV tab.4'!B7,0),"")</f>
        <v>3453</v>
      </c>
      <c r="C7" s="79">
        <f>IF(ISNUMBER('Tabulka č. 4'!C7-'KN 2018 OV tab.4'!C7),ROUND('Tabulka č. 4'!C7-'KN 2018 OV tab.4'!C7,0),"")</f>
        <v>4043</v>
      </c>
      <c r="D7" s="79">
        <f>IF(ISNUMBER('Tabulka č. 4'!D7-'KN 2018 OV tab.4'!D7),ROUND('Tabulka č. 4'!D7-'KN 2018 OV tab.4'!D7,0),"")</f>
        <v>3278</v>
      </c>
      <c r="E7" s="79">
        <f>IF(ISNUMBER('Tabulka č. 4'!E7-'KN 2018 OV tab.4'!E7),ROUND('Tabulka č. 4'!E7-'KN 2018 OV tab.4'!E7,0),"")</f>
        <v>3163</v>
      </c>
      <c r="F7" s="79">
        <f>IF(ISNUMBER('Tabulka č. 4'!F7-'KN 2018 OV tab.4'!F7),ROUND('Tabulka č. 4'!F7-'KN 2018 OV tab.4'!F7,0),"")</f>
        <v>2269</v>
      </c>
      <c r="G7" s="79">
        <f>IF(ISNUMBER('Tabulka č. 4'!G7-'KN 2018 OV tab.4'!G7),ROUND('Tabulka č. 4'!G7-'KN 2018 OV tab.4'!G7,0),"")</f>
        <v>3482</v>
      </c>
      <c r="H7" s="79">
        <f>IF(ISNUMBER('Tabulka č. 4'!H7-'KN 2018 OV tab.4'!H7),ROUND('Tabulka č. 4'!H7-'KN 2018 OV tab.4'!H7,0),"")</f>
        <v>4995</v>
      </c>
      <c r="I7" s="79">
        <f>IF(ISNUMBER('Tabulka č. 4'!I7-'KN 2018 OV tab.4'!I7),ROUND('Tabulka č. 4'!I7-'KN 2018 OV tab.4'!I7,0),"")</f>
        <v>3094</v>
      </c>
      <c r="J7" s="79">
        <f>IF(ISNUMBER('Tabulka č. 4'!J7-'KN 2018 OV tab.4'!J7),ROUND('Tabulka č. 4'!J7-'KN 2018 OV tab.4'!J7,0),"")</f>
        <v>3136</v>
      </c>
      <c r="K7" s="79">
        <f>IF(ISNUMBER('Tabulka č. 4'!K7-'KN 2018 OV tab.4'!K7),ROUND('Tabulka č. 4'!K7-'KN 2018 OV tab.4'!K7,0),"")</f>
        <v>3519</v>
      </c>
      <c r="L7" s="79">
        <f>IF(ISNUMBER('Tabulka č. 4'!L7-'KN 2018 OV tab.4'!L7),ROUND('Tabulka č. 4'!L7-'KN 2018 OV tab.4'!L7,0),"")</f>
        <v>3200</v>
      </c>
      <c r="M7" s="79">
        <f>IF(ISNUMBER('Tabulka č. 4'!M7-'KN 2018 OV tab.4'!M7),ROUND('Tabulka č. 4'!M7-'KN 2018 OV tab.4'!M7,0),"")</f>
        <v>3182</v>
      </c>
      <c r="N7" s="79">
        <f>IF(ISNUMBER('Tabulka č. 4'!N7-'KN 2018 OV tab.4'!N7),ROUND('Tabulka č. 4'!N7-'KN 2018 OV tab.4'!N7,0),"")</f>
        <v>5117</v>
      </c>
      <c r="O7" s="80">
        <f>IF(ISNUMBER('Tabulka č. 4'!O7-'KN 2018 OV tab.4'!O7),ROUND('Tabulka č. 4'!O7-'KN 2018 OV tab.4'!O7,0),"")</f>
        <v>3269</v>
      </c>
      <c r="P7" s="46">
        <f>IF(ISNUMBER(AVERAGE(B7:O7)),AVERAGE(B7:O7),"")</f>
        <v>3514.2857142857142</v>
      </c>
    </row>
    <row r="8" spans="1:31" s="39" customFormat="1" x14ac:dyDescent="0.25">
      <c r="A8" s="42" t="s">
        <v>52</v>
      </c>
      <c r="B8" s="81">
        <f>IF(ISNUMBER('Tabulka č. 4'!B8-'KN 2018 OV tab.4'!B8),ROUND('Tabulka č. 4'!B8-'KN 2018 OV tab.4'!B8,0),"")</f>
        <v>0</v>
      </c>
      <c r="C8" s="81">
        <f>IF(ISNUMBER('Tabulka č. 4'!C8-'KN 2018 OV tab.4'!C8),ROUND('Tabulka č. 4'!C8-'KN 2018 OV tab.4'!C8,0),"")</f>
        <v>0</v>
      </c>
      <c r="D8" s="81">
        <f>IF(ISNUMBER('Tabulka č. 4'!D8-'KN 2018 OV tab.4'!D8),ROUND('Tabulka č. 4'!D8-'KN 2018 OV tab.4'!D8,0),"")</f>
        <v>0</v>
      </c>
      <c r="E8" s="81">
        <f>IF(ISNUMBER('Tabulka č. 4'!E8-'KN 2018 OV tab.4'!E8),ROUND('Tabulka č. 4'!E8-'KN 2018 OV tab.4'!E8,0),"")</f>
        <v>15</v>
      </c>
      <c r="F8" s="81">
        <f>IF(ISNUMBER('Tabulka č. 4'!F8-'KN 2018 OV tab.4'!F8),ROUND('Tabulka č. 4'!F8-'KN 2018 OV tab.4'!F8,0),"")</f>
        <v>0</v>
      </c>
      <c r="G8" s="81">
        <f>IF(ISNUMBER('Tabulka č. 4'!G8-'KN 2018 OV tab.4'!G8),ROUND('Tabulka č. 4'!G8-'KN 2018 OV tab.4'!G8,0),"")</f>
        <v>15</v>
      </c>
      <c r="H8" s="81">
        <f>IF(ISNUMBER('Tabulka č. 4'!H8-'KN 2018 OV tab.4'!H8),ROUND('Tabulka č. 4'!H8-'KN 2018 OV tab.4'!H8,0),"")</f>
        <v>0</v>
      </c>
      <c r="I8" s="81">
        <f>IF(ISNUMBER('Tabulka č. 4'!I8-'KN 2018 OV tab.4'!I8),ROUND('Tabulka č. 4'!I8-'KN 2018 OV tab.4'!I8,0),"")</f>
        <v>0</v>
      </c>
      <c r="J8" s="81">
        <f>IF(ISNUMBER('Tabulka č. 4'!J8-'KN 2018 OV tab.4'!J8),ROUND('Tabulka č. 4'!J8-'KN 2018 OV tab.4'!J8,0),"")</f>
        <v>10</v>
      </c>
      <c r="K8" s="81">
        <f>IF(ISNUMBER('Tabulka č. 4'!K8-'KN 2018 OV tab.4'!K8),ROUND('Tabulka č. 4'!K8-'KN 2018 OV tab.4'!K8,0),"")</f>
        <v>22</v>
      </c>
      <c r="L8" s="81">
        <f>IF(ISNUMBER('Tabulka č. 4'!L8-'KN 2018 OV tab.4'!L8),ROUND('Tabulka č. 4'!L8-'KN 2018 OV tab.4'!L8,0),"")</f>
        <v>0</v>
      </c>
      <c r="M8" s="81">
        <f>IF(ISNUMBER('Tabulka č. 4'!M8-'KN 2018 OV tab.4'!M8),ROUND('Tabulka č. 4'!M8-'KN 2018 OV tab.4'!M8,0),"")</f>
        <v>0</v>
      </c>
      <c r="N8" s="81">
        <f>IF(ISNUMBER('Tabulka č. 4'!N8-'KN 2018 OV tab.4'!N8),ROUND('Tabulka č. 4'!N8-'KN 2018 OV tab.4'!N8,0),"")</f>
        <v>0</v>
      </c>
      <c r="O8" s="82">
        <f>IF(ISNUMBER('Tabulka č. 4'!O8-'KN 2018 OV tab.4'!O8),ROUND('Tabulka č. 4'!O8-'KN 2018 OV tab.4'!O8,0),"")</f>
        <v>25</v>
      </c>
      <c r="P8" s="47">
        <f t="shared" ref="P8:P12" si="0">IF(ISNUMBER(AVERAGE(B8:O8)),AVERAGE(B8:O8),"")</f>
        <v>6.2142857142857144</v>
      </c>
    </row>
    <row r="9" spans="1:31" x14ac:dyDescent="0.25">
      <c r="A9" s="43" t="s">
        <v>25</v>
      </c>
      <c r="B9" s="83">
        <f>IF(ISNUMBER('Tabulka č. 4'!B9-'KN 2018 OV tab.4'!B9),ROUND('Tabulka č. 4'!B9-'KN 2018 OV tab.4'!B9,2),"")</f>
        <v>0</v>
      </c>
      <c r="C9" s="83">
        <f>IF(ISNUMBER('Tabulka č. 4'!C9-'KN 2018 OV tab.4'!C9),ROUND('Tabulka č. 4'!C9-'KN 2018 OV tab.4'!C9,2),"")</f>
        <v>-1.34</v>
      </c>
      <c r="D9" s="83">
        <f>IF(ISNUMBER('Tabulka č. 4'!D9-'KN 2018 OV tab.4'!D9),ROUND('Tabulka č. 4'!D9-'KN 2018 OV tab.4'!D9,2),"")</f>
        <v>0</v>
      </c>
      <c r="E9" s="83">
        <f>IF(ISNUMBER('Tabulka č. 4'!E9-'KN 2018 OV tab.4'!E9),ROUND('Tabulka č. 4'!E9-'KN 2018 OV tab.4'!E9,2),"")</f>
        <v>0</v>
      </c>
      <c r="F9" s="83">
        <f>IF(ISNUMBER('Tabulka č. 4'!F9-'KN 2018 OV tab.4'!F9),ROUND('Tabulka č. 4'!F9-'KN 2018 OV tab.4'!F9,2),"")</f>
        <v>1.27</v>
      </c>
      <c r="G9" s="84">
        <f>IF(ISNUMBER('Tabulka č. 4'!G9-'KN 2018 OV tab.4'!G9),ROUND('Tabulka č. 4'!G9-'KN 2018 OV tab.4'!G9,2),"")</f>
        <v>-0.6</v>
      </c>
      <c r="H9" s="83">
        <f>IF(ISNUMBER('Tabulka č. 4'!H9-'KN 2018 OV tab.4'!H9),ROUND('Tabulka č. 4'!H9-'KN 2018 OV tab.4'!H9,2),"")</f>
        <v>-2.02</v>
      </c>
      <c r="I9" s="83">
        <f>IF(ISNUMBER('Tabulka č. 4'!I9-'KN 2018 OV tab.4'!I9),ROUND('Tabulka č. 4'!I9-'KN 2018 OV tab.4'!I9,2),"")</f>
        <v>0</v>
      </c>
      <c r="J9" s="83">
        <f>IF(ISNUMBER('Tabulka č. 4'!J9-'KN 2018 OV tab.4'!J9),ROUND('Tabulka č. 4'!J9-'KN 2018 OV tab.4'!J9,2),"")</f>
        <v>0</v>
      </c>
      <c r="K9" s="83">
        <f>IF(ISNUMBER('Tabulka č. 4'!K9-'KN 2018 OV tab.4'!K9),ROUND('Tabulka č. 4'!K9-'KN 2018 OV tab.4'!K9,2),"")</f>
        <v>0</v>
      </c>
      <c r="L9" s="83">
        <f>IF(ISNUMBER('Tabulka č. 4'!L9-'KN 2018 OV tab.4'!L9),ROUND('Tabulka č. 4'!L9-'KN 2018 OV tab.4'!L9,2),"")</f>
        <v>0.03</v>
      </c>
      <c r="M9" s="83">
        <f>IF(ISNUMBER('Tabulka č. 4'!M9-'KN 2018 OV tab.4'!M9),ROUND('Tabulka č. 4'!M9-'KN 2018 OV tab.4'!M9,2),"")</f>
        <v>0</v>
      </c>
      <c r="N9" s="83">
        <f>IF(ISNUMBER('Tabulka č. 4'!N9-'KN 2018 OV tab.4'!N9),ROUND('Tabulka č. 4'!N9-'KN 2018 OV tab.4'!N9,2),"")</f>
        <v>-1</v>
      </c>
      <c r="O9" s="85">
        <f>IF(ISNUMBER('Tabulka č. 4'!O9-'KN 2018 OV tab.4'!O9),ROUND('Tabulka č. 4'!O9-'KN 2018 OV tab.4'!O9,2),"")</f>
        <v>0</v>
      </c>
      <c r="P9" s="48">
        <f t="shared" si="0"/>
        <v>-0.26142857142857145</v>
      </c>
    </row>
    <row r="10" spans="1:31" s="39" customFormat="1" x14ac:dyDescent="0.25">
      <c r="A10" s="42" t="s">
        <v>26</v>
      </c>
      <c r="B10" s="86">
        <f>IF(ISNUMBER('Tabulka č. 4'!B10-'KN 2018 OV tab.4'!B10),ROUND('Tabulka č. 4'!B10-'KN 2018 OV tab.4'!B10,0),"")</f>
        <v>5000</v>
      </c>
      <c r="C10" s="86">
        <f>IF(ISNUMBER('Tabulka č. 4'!C10-'KN 2018 OV tab.4'!C10),ROUND('Tabulka č. 4'!C10-'KN 2018 OV tab.4'!C10,0),"")</f>
        <v>4342</v>
      </c>
      <c r="D10" s="86">
        <f>IF(ISNUMBER('Tabulka č. 4'!D10-'KN 2018 OV tab.4'!D10),ROUND('Tabulka č. 4'!D10-'KN 2018 OV tab.4'!D10,0),"")</f>
        <v>4796</v>
      </c>
      <c r="E10" s="86">
        <f>IF(ISNUMBER('Tabulka č. 4'!E10-'KN 2018 OV tab.4'!E10),ROUND('Tabulka č. 4'!E10-'KN 2018 OV tab.4'!E10,0),"")</f>
        <v>4930</v>
      </c>
      <c r="F10" s="86">
        <f>IF(ISNUMBER('Tabulka č. 4'!F10-'KN 2018 OV tab.4'!F10),ROUND('Tabulka č. 4'!F10-'KN 2018 OV tab.4'!F10,0),"")</f>
        <v>4700</v>
      </c>
      <c r="G10" s="86">
        <f>IF(ISNUMBER('Tabulka č. 4'!G10-'KN 2018 OV tab.4'!G10),ROUND('Tabulka č. 4'!G10-'KN 2018 OV tab.4'!G10,0),"")</f>
        <v>4265</v>
      </c>
      <c r="H10" s="86">
        <f>IF(ISNUMBER('Tabulka č. 4'!H10-'KN 2018 OV tab.4'!H10),ROUND('Tabulka č. 4'!H10-'KN 2018 OV tab.4'!H10,0),"")</f>
        <v>4490</v>
      </c>
      <c r="I10" s="86">
        <f>IF(ISNUMBER('Tabulka č. 4'!I10-'KN 2018 OV tab.4'!I10),ROUND('Tabulka č. 4'!I10-'KN 2018 OV tab.4'!I10,0),"")</f>
        <v>4602</v>
      </c>
      <c r="J10" s="86">
        <f>IF(ISNUMBER('Tabulka č. 4'!J10-'KN 2018 OV tab.4'!J10),ROUND('Tabulka č. 4'!J10-'KN 2018 OV tab.4'!J10,0),"")</f>
        <v>4223</v>
      </c>
      <c r="K10" s="86">
        <f>IF(ISNUMBER('Tabulka č. 4'!K10-'KN 2018 OV tab.4'!K10),ROUND('Tabulka č. 4'!K10-'KN 2018 OV tab.4'!K10,0),"")</f>
        <v>5228</v>
      </c>
      <c r="L10" s="87">
        <f>IF(ISNUMBER('Tabulka č. 4'!L10-'KN 2018 OV tab.4'!L10),ROUND('Tabulka č. 4'!L10-'KN 2018 OV tab.4'!L10,0),"")</f>
        <v>4676</v>
      </c>
      <c r="M10" s="86">
        <f>IF(ISNUMBER('Tabulka č. 4'!M10-'KN 2018 OV tab.4'!M10),ROUND('Tabulka č. 4'!M10-'KN 2018 OV tab.4'!M10,0),"")</f>
        <v>4897</v>
      </c>
      <c r="N10" s="86">
        <f>IF(ISNUMBER('Tabulka č. 4'!N10-'KN 2018 OV tab.4'!N10),ROUND('Tabulka č. 4'!N10-'KN 2018 OV tab.4'!N10,0),"")</f>
        <v>5346</v>
      </c>
      <c r="O10" s="88">
        <f>IF(ISNUMBER('Tabulka č. 4'!O10-'KN 2018 OV tab.4'!O10),ROUND('Tabulka č. 4'!O10-'KN 2018 OV tab.4'!O10,0),"")</f>
        <v>5050</v>
      </c>
      <c r="P10" s="49">
        <f t="shared" si="0"/>
        <v>4753.2142857142853</v>
      </c>
    </row>
    <row r="11" spans="1:31" x14ac:dyDescent="0.25">
      <c r="A11" s="43" t="s">
        <v>27</v>
      </c>
      <c r="B11" s="83">
        <f>IF(ISNUMBER('Tabulka č. 4'!B11-'KN 2018 OV tab.4'!B11),ROUND('Tabulka č. 4'!B11-'KN 2018 OV tab.4'!B11,2),"")</f>
        <v>0</v>
      </c>
      <c r="C11" s="83">
        <f>IF(ISNUMBER('Tabulka č. 4'!C11-'KN 2018 OV tab.4'!C11),ROUND('Tabulka č. 4'!C11-'KN 2018 OV tab.4'!C11,2),"")</f>
        <v>0</v>
      </c>
      <c r="D11" s="83">
        <f>IF(ISNUMBER('Tabulka č. 4'!D11-'KN 2018 OV tab.4'!D11),ROUND('Tabulka č. 4'!D11-'KN 2018 OV tab.4'!D11,2),"")</f>
        <v>0</v>
      </c>
      <c r="E11" s="83">
        <f>IF(ISNUMBER('Tabulka č. 4'!E11-'KN 2018 OV tab.4'!E11),ROUND('Tabulka č. 4'!E11-'KN 2018 OV tab.4'!E11,2),"")</f>
        <v>0</v>
      </c>
      <c r="F11" s="83">
        <f>IF(ISNUMBER('Tabulka č. 4'!F11-'KN 2018 OV tab.4'!F11),ROUND('Tabulka č. 4'!F11-'KN 2018 OV tab.4'!F11,2),"")</f>
        <v>-3.59</v>
      </c>
      <c r="G11" s="84">
        <f>IF(ISNUMBER('Tabulka č. 4'!G11-'KN 2018 OV tab.4'!G11),ROUND('Tabulka č. 4'!G11-'KN 2018 OV tab.4'!G11,2),"")</f>
        <v>0</v>
      </c>
      <c r="H11" s="83">
        <f>IF(ISNUMBER('Tabulka č. 4'!H11-'KN 2018 OV tab.4'!H11),ROUND('Tabulka č. 4'!H11-'KN 2018 OV tab.4'!H11,2),"")</f>
        <v>0</v>
      </c>
      <c r="I11" s="83">
        <f>IF(ISNUMBER('Tabulka č. 4'!I11-'KN 2018 OV tab.4'!I11),ROUND('Tabulka č. 4'!I11-'KN 2018 OV tab.4'!I11,2),"")</f>
        <v>0</v>
      </c>
      <c r="J11" s="83">
        <f>IF(ISNUMBER('Tabulka č. 4'!J11-'KN 2018 OV tab.4'!J11),ROUND('Tabulka č. 4'!J11-'KN 2018 OV tab.4'!J11,2),"")</f>
        <v>0</v>
      </c>
      <c r="K11" s="83">
        <f>IF(ISNUMBER('Tabulka č. 4'!K11-'KN 2018 OV tab.4'!K11),ROUND('Tabulka č. 4'!K11-'KN 2018 OV tab.4'!K11,2),"")</f>
        <v>0</v>
      </c>
      <c r="L11" s="83">
        <f>IF(ISNUMBER('Tabulka č. 4'!L11-'KN 2018 OV tab.4'!L11),ROUND('Tabulka č. 4'!L11-'KN 2018 OV tab.4'!L11,2),"")</f>
        <v>0</v>
      </c>
      <c r="M11" s="83">
        <f>IF(ISNUMBER('Tabulka č. 4'!M11-'KN 2018 OV tab.4'!M11),ROUND('Tabulka č. 4'!M11-'KN 2018 OV tab.4'!M11,2),"")</f>
        <v>0</v>
      </c>
      <c r="N11" s="83">
        <f>IF(ISNUMBER('Tabulka č. 4'!N11-'KN 2018 OV tab.4'!N11),ROUND('Tabulka č. 4'!N11-'KN 2018 OV tab.4'!N11,2),"")</f>
        <v>0</v>
      </c>
      <c r="O11" s="85">
        <f>IF(ISNUMBER('Tabulka č. 4'!O11-'KN 2018 OV tab.4'!O11),ROUND('Tabulka č. 4'!O11-'KN 2018 OV tab.4'!O11,2),"")</f>
        <v>0</v>
      </c>
      <c r="P11" s="48">
        <f t="shared" si="0"/>
        <v>-0.25642857142857139</v>
      </c>
    </row>
    <row r="12" spans="1:31" s="39" customFormat="1" ht="15.75" thickBot="1" x14ac:dyDescent="0.3">
      <c r="A12" s="44" t="s">
        <v>28</v>
      </c>
      <c r="B12" s="89">
        <f>IF(ISNUMBER('Tabulka č. 4'!B12-'KN 2018 OV tab.4'!B12),ROUND('Tabulka č. 4'!B12-'KN 2018 OV tab.4'!B12,0),"")</f>
        <v>2260</v>
      </c>
      <c r="C12" s="89">
        <f>IF(ISNUMBER('Tabulka č. 4'!C12-'KN 2018 OV tab.4'!C12),ROUND('Tabulka č. 4'!C12-'KN 2018 OV tab.4'!C12,0),"")</f>
        <v>1963</v>
      </c>
      <c r="D12" s="89">
        <f>IF(ISNUMBER('Tabulka č. 4'!D12-'KN 2018 OV tab.4'!D12),ROUND('Tabulka č. 4'!D12-'KN 2018 OV tab.4'!D12,0),"")</f>
        <v>1923</v>
      </c>
      <c r="E12" s="89">
        <f>IF(ISNUMBER('Tabulka č. 4'!E12-'KN 2018 OV tab.4'!E12),ROUND('Tabulka č. 4'!E12-'KN 2018 OV tab.4'!E12,0),"")</f>
        <v>1998</v>
      </c>
      <c r="F12" s="89">
        <f>IF(ISNUMBER('Tabulka č. 4'!F12-'KN 2018 OV tab.4'!F12),ROUND('Tabulka č. 4'!F12-'KN 2018 OV tab.4'!F12,0),"")</f>
        <v>2200</v>
      </c>
      <c r="G12" s="89">
        <f>IF(ISNUMBER('Tabulka č. 4'!G12-'KN 2018 OV tab.4'!G12),ROUND('Tabulka č. 4'!G12-'KN 2018 OV tab.4'!G12,0),"")</f>
        <v>1773</v>
      </c>
      <c r="H12" s="89">
        <f>IF(ISNUMBER('Tabulka č. 4'!H12-'KN 2018 OV tab.4'!H12),ROUND('Tabulka č. 4'!H12-'KN 2018 OV tab.4'!H12,0),"")</f>
        <v>2200</v>
      </c>
      <c r="I12" s="89">
        <f>IF(ISNUMBER('Tabulka č. 4'!I12-'KN 2018 OV tab.4'!I12),ROUND('Tabulka č. 4'!I12-'KN 2018 OV tab.4'!I12,0),"")</f>
        <v>2024</v>
      </c>
      <c r="J12" s="89">
        <f>IF(ISNUMBER('Tabulka č. 4'!J12-'KN 2018 OV tab.4'!J12),ROUND('Tabulka č. 4'!J12-'KN 2018 OV tab.4'!J12,0),"")</f>
        <v>2529</v>
      </c>
      <c r="K12" s="89">
        <f>IF(ISNUMBER('Tabulka č. 4'!K12-'KN 2018 OV tab.4'!K12),ROUND('Tabulka č. 4'!K12-'KN 2018 OV tab.4'!K12,0),"")</f>
        <v>2139</v>
      </c>
      <c r="L12" s="90">
        <f>IF(ISNUMBER('Tabulka č. 4'!L12-'KN 2018 OV tab.4'!L12),ROUND('Tabulka č. 4'!L12-'KN 2018 OV tab.4'!L12,0),"")</f>
        <v>2183</v>
      </c>
      <c r="M12" s="89">
        <f>IF(ISNUMBER('Tabulka č. 4'!M12-'KN 2018 OV tab.4'!M12),ROUND('Tabulka č. 4'!M12-'KN 2018 OV tab.4'!M12,0),"")</f>
        <v>2033</v>
      </c>
      <c r="N12" s="89">
        <f>IF(ISNUMBER('Tabulka č. 4'!N12-'KN 2018 OV tab.4'!N12),ROUND('Tabulka č. 4'!N12-'KN 2018 OV tab.4'!N12,0),"")</f>
        <v>2650</v>
      </c>
      <c r="O12" s="91">
        <f>IF(ISNUMBER('Tabulka č. 4'!O12-'KN 2018 OV tab.4'!O12),ROUND('Tabulka č. 4'!O12-'KN 2018 OV tab.4'!O12,0),"")</f>
        <v>2170</v>
      </c>
      <c r="P12" s="50">
        <f t="shared" si="0"/>
        <v>2146.0714285714284</v>
      </c>
    </row>
    <row r="13" spans="1:31" s="41" customFormat="1" ht="19.5" thickBot="1" x14ac:dyDescent="0.35">
      <c r="A13" s="98" t="str">
        <f>'KN 2019'!A24</f>
        <v>23-68-H/01 Mechanik opravář motorových vozidel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4'!B14-'KN 2018 OV tab.4'!B14),ROUND('Tabulka č. 4'!B14-'KN 2018 OV tab.4'!B14,0),"")</f>
        <v>4493</v>
      </c>
      <c r="C14" s="79">
        <f>IF(ISNUMBER('Tabulka č. 4'!C14-'KN 2018 OV tab.4'!C14),ROUND('Tabulka č. 4'!C14-'KN 2018 OV tab.4'!C14,0),"")</f>
        <v>5018</v>
      </c>
      <c r="D14" s="79">
        <f>IF(ISNUMBER('Tabulka č. 4'!D14-'KN 2018 OV tab.4'!D14),ROUND('Tabulka č. 4'!D14-'KN 2018 OV tab.4'!D14,0),"")</f>
        <v>4895</v>
      </c>
      <c r="E14" s="79">
        <f>IF(ISNUMBER('Tabulka č. 4'!E14-'KN 2018 OV tab.4'!E14),ROUND('Tabulka č. 4'!E14-'KN 2018 OV tab.4'!E14,0),"")</f>
        <v>4077</v>
      </c>
      <c r="F14" s="79">
        <f>IF(ISNUMBER('Tabulka č. 4'!F14-'KN 2018 OV tab.4'!F14),ROUND('Tabulka č. 4'!F14-'KN 2018 OV tab.4'!F14,0),"")</f>
        <v>1983</v>
      </c>
      <c r="G14" s="79">
        <f>IF(ISNUMBER('Tabulka č. 4'!G14-'KN 2018 OV tab.4'!G14),ROUND('Tabulka č. 4'!G14-'KN 2018 OV tab.4'!G14,0),"")</f>
        <v>6075</v>
      </c>
      <c r="H14" s="79">
        <f>IF(ISNUMBER('Tabulka č. 4'!H14-'KN 2018 OV tab.4'!H14),ROUND('Tabulka č. 4'!H14-'KN 2018 OV tab.4'!H14,0),"")</f>
        <v>4397</v>
      </c>
      <c r="I14" s="79">
        <f>IF(ISNUMBER('Tabulka č. 4'!I14-'KN 2018 OV tab.4'!I14),ROUND('Tabulka č. 4'!I14-'KN 2018 OV tab.4'!I14,0),"")</f>
        <v>3984</v>
      </c>
      <c r="J14" s="79">
        <f>IF(ISNUMBER('Tabulka č. 4'!J14-'KN 2018 OV tab.4'!J14),ROUND('Tabulka č. 4'!J14-'KN 2018 OV tab.4'!J14,0),"")</f>
        <v>4889</v>
      </c>
      <c r="K14" s="79">
        <f>IF(ISNUMBER('Tabulka č. 4'!K14-'KN 2018 OV tab.4'!K14),ROUND('Tabulka č. 4'!K14-'KN 2018 OV tab.4'!K14,0),"")</f>
        <v>4833</v>
      </c>
      <c r="L14" s="79">
        <f>IF(ISNUMBER('Tabulka č. 4'!L14-'KN 2018 OV tab.4'!L14),ROUND('Tabulka č. 4'!L14-'KN 2018 OV tab.4'!L14,0),"")</f>
        <v>4142</v>
      </c>
      <c r="M14" s="79">
        <f>IF(ISNUMBER('Tabulka č. 4'!M14-'KN 2018 OV tab.4'!M14),ROUND('Tabulka č. 4'!M14-'KN 2018 OV tab.4'!M14,0),"")</f>
        <v>4047</v>
      </c>
      <c r="N14" s="79">
        <f>IF(ISNUMBER('Tabulka č. 4'!N14-'KN 2018 OV tab.4'!N14),ROUND('Tabulka č. 4'!N14-'KN 2018 OV tab.4'!N14,0),"")</f>
        <v>5602</v>
      </c>
      <c r="O14" s="80">
        <f>IF(ISNUMBER('Tabulka č. 4'!O14-'KN 2018 OV tab.4'!O14),ROUND('Tabulka č. 4'!O14-'KN 2018 OV tab.4'!O14,0),"")</f>
        <v>3602</v>
      </c>
      <c r="P14" s="46">
        <f>IF(ISNUMBER(AVERAGE(B14:O14)),AVERAGE(B14:O14),"")</f>
        <v>4431.2142857142853</v>
      </c>
    </row>
    <row r="15" spans="1:31" s="39" customFormat="1" x14ac:dyDescent="0.25">
      <c r="A15" s="42" t="s">
        <v>52</v>
      </c>
      <c r="B15" s="81">
        <f>IF(ISNUMBER('Tabulka č. 4'!B15-'KN 2018 OV tab.4'!B15),ROUND('Tabulka č. 4'!B15-'KN 2018 OV tab.4'!B15,0),"")</f>
        <v>0</v>
      </c>
      <c r="C15" s="81">
        <f>IF(ISNUMBER('Tabulka č. 4'!C15-'KN 2018 OV tab.4'!C15),ROUND('Tabulka č. 4'!C15-'KN 2018 OV tab.4'!C15,0),"")</f>
        <v>0</v>
      </c>
      <c r="D15" s="81">
        <f>IF(ISNUMBER('Tabulka č. 4'!D15-'KN 2018 OV tab.4'!D15),ROUND('Tabulka č. 4'!D15-'KN 2018 OV tab.4'!D15,0),"")</f>
        <v>0</v>
      </c>
      <c r="E15" s="81">
        <f>IF(ISNUMBER('Tabulka č. 4'!E15-'KN 2018 OV tab.4'!E15),ROUND('Tabulka č. 4'!E15-'KN 2018 OV tab.4'!E15,0),"")</f>
        <v>15</v>
      </c>
      <c r="F15" s="81">
        <f>IF(ISNUMBER('Tabulka č. 4'!F15-'KN 2018 OV tab.4'!F15),ROUND('Tabulka č. 4'!F15-'KN 2018 OV tab.4'!F15,0),"")</f>
        <v>0</v>
      </c>
      <c r="G15" s="81">
        <f>IF(ISNUMBER('Tabulka č. 4'!G15-'KN 2018 OV tab.4'!G15),ROUND('Tabulka č. 4'!G15-'KN 2018 OV tab.4'!G15,0),"")</f>
        <v>26</v>
      </c>
      <c r="H15" s="81">
        <f>IF(ISNUMBER('Tabulka č. 4'!H15-'KN 2018 OV tab.4'!H15),ROUND('Tabulka č. 4'!H15-'KN 2018 OV tab.4'!H15,0),"")</f>
        <v>0</v>
      </c>
      <c r="I15" s="81">
        <f>IF(ISNUMBER('Tabulka č. 4'!I15-'KN 2018 OV tab.4'!I15),ROUND('Tabulka č. 4'!I15-'KN 2018 OV tab.4'!I15,0),"")</f>
        <v>1</v>
      </c>
      <c r="J15" s="81">
        <f>IF(ISNUMBER('Tabulka č. 4'!J15-'KN 2018 OV tab.4'!J15),ROUND('Tabulka č. 4'!J15-'KN 2018 OV tab.4'!J15,0),"")</f>
        <v>15</v>
      </c>
      <c r="K15" s="81">
        <f>IF(ISNUMBER('Tabulka č. 4'!K15-'KN 2018 OV tab.4'!K15),ROUND('Tabulka č. 4'!K15-'KN 2018 OV tab.4'!K15,0),"")</f>
        <v>30</v>
      </c>
      <c r="L15" s="81">
        <f>IF(ISNUMBER('Tabulka č. 4'!L15-'KN 2018 OV tab.4'!L15),ROUND('Tabulka č. 4'!L15-'KN 2018 OV tab.4'!L15,0),"")</f>
        <v>0</v>
      </c>
      <c r="M15" s="81">
        <f>IF(ISNUMBER('Tabulka č. 4'!M15-'KN 2018 OV tab.4'!M15),ROUND('Tabulka č. 4'!M15-'KN 2018 OV tab.4'!M15,0),"")</f>
        <v>0</v>
      </c>
      <c r="N15" s="81">
        <f>IF(ISNUMBER('Tabulka č. 4'!N15-'KN 2018 OV tab.4'!N15),ROUND('Tabulka č. 4'!N15-'KN 2018 OV tab.4'!N15,0),"")</f>
        <v>0</v>
      </c>
      <c r="O15" s="82">
        <f>IF(ISNUMBER('Tabulka č. 4'!O15-'KN 2018 OV tab.4'!O15),ROUND('Tabulka č. 4'!O15-'KN 2018 OV tab.4'!O15,0),"")</f>
        <v>25</v>
      </c>
      <c r="P15" s="47">
        <f t="shared" ref="P15:P19" si="1">IF(ISNUMBER(AVERAGE(B15:O15)),AVERAGE(B15:O15),"")</f>
        <v>8</v>
      </c>
    </row>
    <row r="16" spans="1:31" x14ac:dyDescent="0.25">
      <c r="A16" s="43" t="s">
        <v>25</v>
      </c>
      <c r="B16" s="83">
        <f>IF(ISNUMBER('Tabulka č. 4'!B16-'KN 2018 OV tab.4'!B16),ROUND('Tabulka č. 4'!B16-'KN 2018 OV tab.4'!B16,2),"")</f>
        <v>0</v>
      </c>
      <c r="C16" s="83">
        <f>IF(ISNUMBER('Tabulka č. 4'!C16-'KN 2018 OV tab.4'!C16),ROUND('Tabulka č. 4'!C16-'KN 2018 OV tab.4'!C16,2),"")</f>
        <v>-0.78</v>
      </c>
      <c r="D16" s="83">
        <f>IF(ISNUMBER('Tabulka č. 4'!D16-'KN 2018 OV tab.4'!D16),ROUND('Tabulka č. 4'!D16-'KN 2018 OV tab.4'!D16,2),"")</f>
        <v>0</v>
      </c>
      <c r="E16" s="83">
        <f>IF(ISNUMBER('Tabulka č. 4'!E16-'KN 2018 OV tab.4'!E16),ROUND('Tabulka č. 4'!E16-'KN 2018 OV tab.4'!E16,2),"")</f>
        <v>0</v>
      </c>
      <c r="F16" s="83">
        <f>IF(ISNUMBER('Tabulka č. 4'!F16-'KN 2018 OV tab.4'!F16),ROUND('Tabulka č. 4'!F16-'KN 2018 OV tab.4'!F16,2),"")</f>
        <v>2.5</v>
      </c>
      <c r="G16" s="84">
        <f>IF(ISNUMBER('Tabulka č. 4'!G16-'KN 2018 OV tab.4'!G16),ROUND('Tabulka č. 4'!G16-'KN 2018 OV tab.4'!G16,2),"")</f>
        <v>-1.69</v>
      </c>
      <c r="H16" s="83">
        <f>IF(ISNUMBER('Tabulka č. 4'!H16-'KN 2018 OV tab.4'!H16),ROUND('Tabulka č. 4'!H16-'KN 2018 OV tab.4'!H16,2),"")</f>
        <v>-0.15</v>
      </c>
      <c r="I16" s="83">
        <f>IF(ISNUMBER('Tabulka č. 4'!I16-'KN 2018 OV tab.4'!I16),ROUND('Tabulka č. 4'!I16-'KN 2018 OV tab.4'!I16,2),"")</f>
        <v>0</v>
      </c>
      <c r="J16" s="83">
        <f>IF(ISNUMBER('Tabulka č. 4'!J16-'KN 2018 OV tab.4'!J16),ROUND('Tabulka č. 4'!J16-'KN 2018 OV tab.4'!J16,2),"")</f>
        <v>0</v>
      </c>
      <c r="K16" s="83">
        <f>IF(ISNUMBER('Tabulka č. 4'!K16-'KN 2018 OV tab.4'!K16),ROUND('Tabulka č. 4'!K16-'KN 2018 OV tab.4'!K16,2),"")</f>
        <v>0</v>
      </c>
      <c r="L16" s="83">
        <f>IF(ISNUMBER('Tabulka č. 4'!L16-'KN 2018 OV tab.4'!L16),ROUND('Tabulka č. 4'!L16-'KN 2018 OV tab.4'!L16,2),"")</f>
        <v>-0.17</v>
      </c>
      <c r="M16" s="83">
        <f>IF(ISNUMBER('Tabulka č. 4'!M16-'KN 2018 OV tab.4'!M16),ROUND('Tabulka č. 4'!M16-'KN 2018 OV tab.4'!M16,2),"")</f>
        <v>0</v>
      </c>
      <c r="N16" s="83">
        <f>IF(ISNUMBER('Tabulka č. 4'!N16-'KN 2018 OV tab.4'!N16),ROUND('Tabulka č. 4'!N16-'KN 2018 OV tab.4'!N16,2),"")</f>
        <v>-1</v>
      </c>
      <c r="O16" s="85">
        <f>IF(ISNUMBER('Tabulka č. 4'!O16-'KN 2018 OV tab.4'!O16),ROUND('Tabulka č. 4'!O16-'KN 2018 OV tab.4'!O16,2),"")</f>
        <v>0</v>
      </c>
      <c r="P16" s="48">
        <f t="shared" si="1"/>
        <v>-9.2142857142857151E-2</v>
      </c>
    </row>
    <row r="17" spans="1:16" s="39" customFormat="1" x14ac:dyDescent="0.25">
      <c r="A17" s="42" t="s">
        <v>26</v>
      </c>
      <c r="B17" s="86">
        <f>IF(ISNUMBER('Tabulka č. 4'!B17-'KN 2018 OV tab.4'!B17),ROUND('Tabulka č. 4'!B17-'KN 2018 OV tab.4'!B17,0),"")</f>
        <v>5000</v>
      </c>
      <c r="C17" s="86">
        <f>IF(ISNUMBER('Tabulka č. 4'!C17-'KN 2018 OV tab.4'!C17),ROUND('Tabulka č. 4'!C17-'KN 2018 OV tab.4'!C17,0),"")</f>
        <v>4342</v>
      </c>
      <c r="D17" s="86">
        <f>IF(ISNUMBER('Tabulka č. 4'!D17-'KN 2018 OV tab.4'!D17),ROUND('Tabulka č. 4'!D17-'KN 2018 OV tab.4'!D17,0),"")</f>
        <v>4796</v>
      </c>
      <c r="E17" s="86">
        <f>IF(ISNUMBER('Tabulka č. 4'!E17-'KN 2018 OV tab.4'!E17),ROUND('Tabulka č. 4'!E17-'KN 2018 OV tab.4'!E17,0),"")</f>
        <v>4930</v>
      </c>
      <c r="F17" s="86">
        <f>IF(ISNUMBER('Tabulka č. 4'!F17-'KN 2018 OV tab.4'!F17),ROUND('Tabulka č. 4'!F17-'KN 2018 OV tab.4'!F17,0),"")</f>
        <v>4700</v>
      </c>
      <c r="G17" s="86">
        <f>IF(ISNUMBER('Tabulka č. 4'!G17-'KN 2018 OV tab.4'!G17),ROUND('Tabulka č. 4'!G17-'KN 2018 OV tab.4'!G17,0),"")</f>
        <v>4265</v>
      </c>
      <c r="H17" s="86">
        <f>IF(ISNUMBER('Tabulka č. 4'!H17-'KN 2018 OV tab.4'!H17),ROUND('Tabulka č. 4'!H17-'KN 2018 OV tab.4'!H17,0),"")</f>
        <v>4490</v>
      </c>
      <c r="I17" s="86">
        <f>IF(ISNUMBER('Tabulka č. 4'!I17-'KN 2018 OV tab.4'!I17),ROUND('Tabulka č. 4'!I17-'KN 2018 OV tab.4'!I17,0),"")</f>
        <v>4602</v>
      </c>
      <c r="J17" s="86">
        <f>IF(ISNUMBER('Tabulka č. 4'!J17-'KN 2018 OV tab.4'!J17),ROUND('Tabulka č. 4'!J17-'KN 2018 OV tab.4'!J17,0),"")</f>
        <v>4223</v>
      </c>
      <c r="K17" s="86">
        <f>IF(ISNUMBER('Tabulka č. 4'!K17-'KN 2018 OV tab.4'!K17),ROUND('Tabulka č. 4'!K17-'KN 2018 OV tab.4'!K17,0),"")</f>
        <v>5228</v>
      </c>
      <c r="L17" s="87">
        <f>IF(ISNUMBER('Tabulka č. 4'!L17-'KN 2018 OV tab.4'!L17),ROUND('Tabulka č. 4'!L17-'KN 2018 OV tab.4'!L17,0),"")</f>
        <v>4676</v>
      </c>
      <c r="M17" s="86">
        <f>IF(ISNUMBER('Tabulka č. 4'!M17-'KN 2018 OV tab.4'!M17),ROUND('Tabulka č. 4'!M17-'KN 2018 OV tab.4'!M17,0),"")</f>
        <v>4897</v>
      </c>
      <c r="N17" s="86">
        <f>IF(ISNUMBER('Tabulka č. 4'!N17-'KN 2018 OV tab.4'!N17),ROUND('Tabulka č. 4'!N17-'KN 2018 OV tab.4'!N17,0),"")</f>
        <v>5346</v>
      </c>
      <c r="O17" s="88">
        <f>IF(ISNUMBER('Tabulka č. 4'!O17-'KN 2018 OV tab.4'!O17),ROUND('Tabulka č. 4'!O17-'KN 2018 OV tab.4'!O17,0),"")</f>
        <v>5050</v>
      </c>
      <c r="P17" s="49">
        <f t="shared" si="1"/>
        <v>4753.2142857142853</v>
      </c>
    </row>
    <row r="18" spans="1:16" x14ac:dyDescent="0.25">
      <c r="A18" s="43" t="s">
        <v>27</v>
      </c>
      <c r="B18" s="83">
        <f>IF(ISNUMBER('Tabulka č. 4'!B18-'KN 2018 OV tab.4'!B18),ROUND('Tabulka č. 4'!B18-'KN 2018 OV tab.4'!B18,2),"")</f>
        <v>0</v>
      </c>
      <c r="C18" s="83">
        <f>IF(ISNUMBER('Tabulka č. 4'!C18-'KN 2018 OV tab.4'!C18),ROUND('Tabulka č. 4'!C18-'KN 2018 OV tab.4'!C18,2),"")</f>
        <v>0</v>
      </c>
      <c r="D18" s="83">
        <f>IF(ISNUMBER('Tabulka č. 4'!D18-'KN 2018 OV tab.4'!D18),ROUND('Tabulka č. 4'!D18-'KN 2018 OV tab.4'!D18,2),"")</f>
        <v>0</v>
      </c>
      <c r="E18" s="83">
        <f>IF(ISNUMBER('Tabulka č. 4'!E18-'KN 2018 OV tab.4'!E18),ROUND('Tabulka č. 4'!E18-'KN 2018 OV tab.4'!E18,2),"")</f>
        <v>0</v>
      </c>
      <c r="F18" s="83">
        <f>IF(ISNUMBER('Tabulka č. 4'!F18-'KN 2018 OV tab.4'!F18),ROUND('Tabulka č. 4'!F18-'KN 2018 OV tab.4'!F18,2),"")</f>
        <v>-6.36</v>
      </c>
      <c r="G18" s="84">
        <f>IF(ISNUMBER('Tabulka č. 4'!G18-'KN 2018 OV tab.4'!G18),ROUND('Tabulka č. 4'!G18-'KN 2018 OV tab.4'!G18,2),"")</f>
        <v>0</v>
      </c>
      <c r="H18" s="83">
        <f>IF(ISNUMBER('Tabulka č. 4'!H18-'KN 2018 OV tab.4'!H18),ROUND('Tabulka č. 4'!H18-'KN 2018 OV tab.4'!H18,2),"")</f>
        <v>0</v>
      </c>
      <c r="I18" s="83">
        <f>IF(ISNUMBER('Tabulka č. 4'!I18-'KN 2018 OV tab.4'!I18),ROUND('Tabulka č. 4'!I18-'KN 2018 OV tab.4'!I18,2),"")</f>
        <v>0</v>
      </c>
      <c r="J18" s="83">
        <f>IF(ISNUMBER('Tabulka č. 4'!J18-'KN 2018 OV tab.4'!J18),ROUND('Tabulka č. 4'!J18-'KN 2018 OV tab.4'!J18,2),"")</f>
        <v>0</v>
      </c>
      <c r="K18" s="83">
        <f>IF(ISNUMBER('Tabulka č. 4'!K18-'KN 2018 OV tab.4'!K18),ROUND('Tabulka č. 4'!K18-'KN 2018 OV tab.4'!K18,2),"")</f>
        <v>0</v>
      </c>
      <c r="L18" s="83">
        <f>IF(ISNUMBER('Tabulka č. 4'!L18-'KN 2018 OV tab.4'!L18),ROUND('Tabulka č. 4'!L18-'KN 2018 OV tab.4'!L18,2),"")</f>
        <v>0</v>
      </c>
      <c r="M18" s="83">
        <f>IF(ISNUMBER('Tabulka č. 4'!M18-'KN 2018 OV tab.4'!M18),ROUND('Tabulka č. 4'!M18-'KN 2018 OV tab.4'!M18,2),"")</f>
        <v>0</v>
      </c>
      <c r="N18" s="83">
        <f>IF(ISNUMBER('Tabulka č. 4'!N18-'KN 2018 OV tab.4'!N18),ROUND('Tabulka č. 4'!N18-'KN 2018 OV tab.4'!N18,2),"")</f>
        <v>0</v>
      </c>
      <c r="O18" s="85">
        <f>IF(ISNUMBER('Tabulka č. 4'!O18-'KN 2018 OV tab.4'!O18),ROUND('Tabulka č. 4'!O18-'KN 2018 OV tab.4'!O18,2),"")</f>
        <v>0</v>
      </c>
      <c r="P18" s="48">
        <f t="shared" si="1"/>
        <v>-0.45428571428571429</v>
      </c>
    </row>
    <row r="19" spans="1:16" s="39" customFormat="1" ht="15.75" thickBot="1" x14ac:dyDescent="0.3">
      <c r="A19" s="44" t="s">
        <v>28</v>
      </c>
      <c r="B19" s="89">
        <f>IF(ISNUMBER('Tabulka č. 4'!B19-'KN 2018 OV tab.4'!B19),ROUND('Tabulka č. 4'!B19-'KN 2018 OV tab.4'!B19,0),"")</f>
        <v>2260</v>
      </c>
      <c r="C19" s="89">
        <f>IF(ISNUMBER('Tabulka č. 4'!C19-'KN 2018 OV tab.4'!C19),ROUND('Tabulka č. 4'!C19-'KN 2018 OV tab.4'!C19,0),"")</f>
        <v>1963</v>
      </c>
      <c r="D19" s="89">
        <f>IF(ISNUMBER('Tabulka č. 4'!D19-'KN 2018 OV tab.4'!D19),ROUND('Tabulka č. 4'!D19-'KN 2018 OV tab.4'!D19,0),"")</f>
        <v>1923</v>
      </c>
      <c r="E19" s="89">
        <f>IF(ISNUMBER('Tabulka č. 4'!E19-'KN 2018 OV tab.4'!E19),ROUND('Tabulka č. 4'!E19-'KN 2018 OV tab.4'!E19,0),"")</f>
        <v>1998</v>
      </c>
      <c r="F19" s="89">
        <f>IF(ISNUMBER('Tabulka č. 4'!F19-'KN 2018 OV tab.4'!F19),ROUND('Tabulka č. 4'!F19-'KN 2018 OV tab.4'!F19,0),"")</f>
        <v>2200</v>
      </c>
      <c r="G19" s="89">
        <f>IF(ISNUMBER('Tabulka č. 4'!G19-'KN 2018 OV tab.4'!G19),ROUND('Tabulka č. 4'!G19-'KN 2018 OV tab.4'!G19,0),"")</f>
        <v>1773</v>
      </c>
      <c r="H19" s="89">
        <f>IF(ISNUMBER('Tabulka č. 4'!H19-'KN 2018 OV tab.4'!H19),ROUND('Tabulka č. 4'!H19-'KN 2018 OV tab.4'!H19,0),"")</f>
        <v>2200</v>
      </c>
      <c r="I19" s="89">
        <f>IF(ISNUMBER('Tabulka č. 4'!I19-'KN 2018 OV tab.4'!I19),ROUND('Tabulka č. 4'!I19-'KN 2018 OV tab.4'!I19,0),"")</f>
        <v>2024</v>
      </c>
      <c r="J19" s="89">
        <f>IF(ISNUMBER('Tabulka č. 4'!J19-'KN 2018 OV tab.4'!J19),ROUND('Tabulka č. 4'!J19-'KN 2018 OV tab.4'!J19,0),"")</f>
        <v>2529</v>
      </c>
      <c r="K19" s="89">
        <f>IF(ISNUMBER('Tabulka č. 4'!K19-'KN 2018 OV tab.4'!K19),ROUND('Tabulka č. 4'!K19-'KN 2018 OV tab.4'!K19,0),"")</f>
        <v>2139</v>
      </c>
      <c r="L19" s="90">
        <f>IF(ISNUMBER('Tabulka č. 4'!L19-'KN 2018 OV tab.4'!L19),ROUND('Tabulka č. 4'!L19-'KN 2018 OV tab.4'!L19,0),"")</f>
        <v>2183</v>
      </c>
      <c r="M19" s="89">
        <f>IF(ISNUMBER('Tabulka č. 4'!M19-'KN 2018 OV tab.4'!M19),ROUND('Tabulka č. 4'!M19-'KN 2018 OV tab.4'!M19,0),"")</f>
        <v>2033</v>
      </c>
      <c r="N19" s="89">
        <f>IF(ISNUMBER('Tabulka č. 4'!N19-'KN 2018 OV tab.4'!N19),ROUND('Tabulka č. 4'!N19-'KN 2018 OV tab.4'!N19,0),"")</f>
        <v>2650</v>
      </c>
      <c r="O19" s="91">
        <f>IF(ISNUMBER('Tabulka č. 4'!O19-'KN 2018 OV tab.4'!O19),ROUND('Tabulka č. 4'!O19-'KN 2018 OV tab.4'!O19,0),"")</f>
        <v>2170</v>
      </c>
      <c r="P19" s="50">
        <f t="shared" si="1"/>
        <v>2146.0714285714284</v>
      </c>
    </row>
    <row r="20" spans="1:16" s="41" customFormat="1" ht="19.5" thickBot="1" x14ac:dyDescent="0.35">
      <c r="A20" s="98" t="str">
        <f>'KN 2019'!A25</f>
        <v>69-51-H/01 Kadeřník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4'!B21-'KN 2018 OV tab.4'!B21),ROUND('Tabulka č. 4'!B21-'KN 2018 OV tab.4'!B21,0),"")</f>
        <v>3780</v>
      </c>
      <c r="C21" s="79">
        <f>IF(ISNUMBER('Tabulka č. 4'!C21-'KN 2018 OV tab.4'!C21),ROUND('Tabulka č. 4'!C21-'KN 2018 OV tab.4'!C21,0),"")</f>
        <v>3920</v>
      </c>
      <c r="D21" s="79">
        <f>IF(ISNUMBER('Tabulka č. 4'!D21-'KN 2018 OV tab.4'!D21),ROUND('Tabulka č. 4'!D21-'KN 2018 OV tab.4'!D21,0),"")</f>
        <v>3029</v>
      </c>
      <c r="E21" s="79">
        <f>IF(ISNUMBER('Tabulka č. 4'!E21-'KN 2018 OV tab.4'!E21),ROUND('Tabulka č. 4'!E21-'KN 2018 OV tab.4'!E21,0),"")</f>
        <v>2763</v>
      </c>
      <c r="F21" s="79">
        <f>IF(ISNUMBER('Tabulka č. 4'!F21-'KN 2018 OV tab.4'!F21),ROUND('Tabulka č. 4'!F21-'KN 2018 OV tab.4'!F21,0),"")</f>
        <v>5223</v>
      </c>
      <c r="G21" s="79">
        <f>IF(ISNUMBER('Tabulka č. 4'!G21-'KN 2018 OV tab.4'!G21),ROUND('Tabulka č. 4'!G21-'KN 2018 OV tab.4'!G21,0),"")</f>
        <v>3231</v>
      </c>
      <c r="H21" s="79">
        <f>IF(ISNUMBER('Tabulka č. 4'!H21-'KN 2018 OV tab.4'!H21),ROUND('Tabulka č. 4'!H21-'KN 2018 OV tab.4'!H21,0),"")</f>
        <v>2610</v>
      </c>
      <c r="I21" s="79">
        <f>IF(ISNUMBER('Tabulka č. 4'!I21-'KN 2018 OV tab.4'!I21),ROUND('Tabulka č. 4'!I21-'KN 2018 OV tab.4'!I21,0),"")</f>
        <v>2992</v>
      </c>
      <c r="J21" s="79">
        <f>IF(ISNUMBER('Tabulka č. 4'!J21-'KN 2018 OV tab.4'!J21),ROUND('Tabulka č. 4'!J21-'KN 2018 OV tab.4'!J21,0),"")</f>
        <v>2899</v>
      </c>
      <c r="K21" s="79">
        <f>IF(ISNUMBER('Tabulka č. 4'!K21-'KN 2018 OV tab.4'!K21),ROUND('Tabulka č. 4'!K21-'KN 2018 OV tab.4'!K21,0),"")</f>
        <v>3370</v>
      </c>
      <c r="L21" s="79">
        <f>IF(ISNUMBER('Tabulka č. 4'!L21-'KN 2018 OV tab.4'!L21),ROUND('Tabulka č. 4'!L21-'KN 2018 OV tab.4'!L21,0),"")</f>
        <v>3069</v>
      </c>
      <c r="M21" s="79">
        <f>IF(ISNUMBER('Tabulka č. 4'!M21-'KN 2018 OV tab.4'!M21),ROUND('Tabulka č. 4'!M21-'KN 2018 OV tab.4'!M21,0),"")</f>
        <v>3065</v>
      </c>
      <c r="N21" s="79">
        <f>IF(ISNUMBER('Tabulka č. 4'!N21-'KN 2018 OV tab.4'!N21),ROUND('Tabulka č. 4'!N21-'KN 2018 OV tab.4'!N21,0),"")</f>
        <v>6360</v>
      </c>
      <c r="O21" s="80">
        <f>IF(ISNUMBER('Tabulka č. 4'!O21-'KN 2018 OV tab.4'!O21),ROUND('Tabulka č. 4'!O21-'KN 2018 OV tab.4'!O21,0),"")</f>
        <v>3543</v>
      </c>
      <c r="P21" s="46">
        <f>IF(ISNUMBER(AVERAGE(B21:O21)),AVERAGE(B21:O21),"")</f>
        <v>3561</v>
      </c>
    </row>
    <row r="22" spans="1:16" s="39" customFormat="1" x14ac:dyDescent="0.25">
      <c r="A22" s="42" t="s">
        <v>52</v>
      </c>
      <c r="B22" s="81">
        <f>IF(ISNUMBER('Tabulka č. 4'!B22-'KN 2018 OV tab.4'!B22),ROUND('Tabulka č. 4'!B22-'KN 2018 OV tab.4'!B22,0),"")</f>
        <v>0</v>
      </c>
      <c r="C22" s="81">
        <f>IF(ISNUMBER('Tabulka č. 4'!C22-'KN 2018 OV tab.4'!C22),ROUND('Tabulka č. 4'!C22-'KN 2018 OV tab.4'!C22,0),"")</f>
        <v>0</v>
      </c>
      <c r="D22" s="81">
        <f>IF(ISNUMBER('Tabulka č. 4'!D22-'KN 2018 OV tab.4'!D22),ROUND('Tabulka č. 4'!D22-'KN 2018 OV tab.4'!D22,0),"")</f>
        <v>0</v>
      </c>
      <c r="E22" s="81">
        <f>IF(ISNUMBER('Tabulka č. 4'!E22-'KN 2018 OV tab.4'!E22),ROUND('Tabulka č. 4'!E22-'KN 2018 OV tab.4'!E22,0),"")</f>
        <v>15</v>
      </c>
      <c r="F22" s="81">
        <f>IF(ISNUMBER('Tabulka č. 4'!F22-'KN 2018 OV tab.4'!F22),ROUND('Tabulka č. 4'!F22-'KN 2018 OV tab.4'!F22,0),"")</f>
        <v>0</v>
      </c>
      <c r="G22" s="81">
        <f>IF(ISNUMBER('Tabulka č. 4'!G22-'KN 2018 OV tab.4'!G22),ROUND('Tabulka č. 4'!G22-'KN 2018 OV tab.4'!G22,0),"")</f>
        <v>14</v>
      </c>
      <c r="H22" s="81">
        <f>IF(ISNUMBER('Tabulka č. 4'!H22-'KN 2018 OV tab.4'!H22),ROUND('Tabulka č. 4'!H22-'KN 2018 OV tab.4'!H22,0),"")</f>
        <v>0</v>
      </c>
      <c r="I22" s="81">
        <f>IF(ISNUMBER('Tabulka č. 4'!I22-'KN 2018 OV tab.4'!I22),ROUND('Tabulka č. 4'!I22-'KN 2018 OV tab.4'!I22,0),"")</f>
        <v>0</v>
      </c>
      <c r="J22" s="81">
        <f>IF(ISNUMBER('Tabulka č. 4'!J22-'KN 2018 OV tab.4'!J22),ROUND('Tabulka č. 4'!J22-'KN 2018 OV tab.4'!J22,0),"")</f>
        <v>8</v>
      </c>
      <c r="K22" s="81">
        <f>IF(ISNUMBER('Tabulka č. 4'!K22-'KN 2018 OV tab.4'!K22),ROUND('Tabulka č. 4'!K22-'KN 2018 OV tab.4'!K22,0),"")</f>
        <v>21</v>
      </c>
      <c r="L22" s="81">
        <f>IF(ISNUMBER('Tabulka č. 4'!L22-'KN 2018 OV tab.4'!L22),ROUND('Tabulka č. 4'!L22-'KN 2018 OV tab.4'!L22,0),"")</f>
        <v>0</v>
      </c>
      <c r="M22" s="81">
        <f>IF(ISNUMBER('Tabulka č. 4'!M22-'KN 2018 OV tab.4'!M22),ROUND('Tabulka č. 4'!M22-'KN 2018 OV tab.4'!M22,0),"")</f>
        <v>0</v>
      </c>
      <c r="N22" s="81">
        <f>IF(ISNUMBER('Tabulka č. 4'!N22-'KN 2018 OV tab.4'!N22),ROUND('Tabulka č. 4'!N22-'KN 2018 OV tab.4'!N22,0),"")</f>
        <v>0</v>
      </c>
      <c r="O22" s="82">
        <f>IF(ISNUMBER('Tabulka č. 4'!O22-'KN 2018 OV tab.4'!O22),ROUND('Tabulka č. 4'!O22-'KN 2018 OV tab.4'!O22,0),"")</f>
        <v>25</v>
      </c>
      <c r="P22" s="47">
        <f t="shared" ref="P22:P26" si="2">IF(ISNUMBER(AVERAGE(B22:O22)),AVERAGE(B22:O22),"")</f>
        <v>5.9285714285714288</v>
      </c>
    </row>
    <row r="23" spans="1:16" x14ac:dyDescent="0.25">
      <c r="A23" s="43" t="s">
        <v>25</v>
      </c>
      <c r="B23" s="83">
        <f>IF(ISNUMBER('Tabulka č. 4'!B23-'KN 2018 OV tab.4'!B23),ROUND('Tabulka č. 4'!B23-'KN 2018 OV tab.4'!B23,2),"")</f>
        <v>0</v>
      </c>
      <c r="C23" s="83">
        <f>IF(ISNUMBER('Tabulka č. 4'!C23-'KN 2018 OV tab.4'!C23),ROUND('Tabulka č. 4'!C23-'KN 2018 OV tab.4'!C23,2),"")</f>
        <v>-1.67</v>
      </c>
      <c r="D23" s="83">
        <f>IF(ISNUMBER('Tabulka č. 4'!D23-'KN 2018 OV tab.4'!D23),ROUND('Tabulka č. 4'!D23-'KN 2018 OV tab.4'!D23,2),"")</f>
        <v>0</v>
      </c>
      <c r="E23" s="83">
        <f>IF(ISNUMBER('Tabulka č. 4'!E23-'KN 2018 OV tab.4'!E23),ROUND('Tabulka č. 4'!E23-'KN 2018 OV tab.4'!E23,2),"")</f>
        <v>0</v>
      </c>
      <c r="F23" s="83">
        <f>IF(ISNUMBER('Tabulka č. 4'!F23-'KN 2018 OV tab.4'!F23),ROUND('Tabulka č. 4'!F23-'KN 2018 OV tab.4'!F23,2),"")</f>
        <v>-1.58</v>
      </c>
      <c r="G23" s="84">
        <f>IF(ISNUMBER('Tabulka č. 4'!G23-'KN 2018 OV tab.4'!G23),ROUND('Tabulka č. 4'!G23-'KN 2018 OV tab.4'!G23,2),"")</f>
        <v>-0.66</v>
      </c>
      <c r="H23" s="83">
        <f>IF(ISNUMBER('Tabulka č. 4'!H23-'KN 2018 OV tab.4'!H23),ROUND('Tabulka č. 4'!H23-'KN 2018 OV tab.4'!H23,2),"")</f>
        <v>0.38</v>
      </c>
      <c r="I23" s="83">
        <f>IF(ISNUMBER('Tabulka č. 4'!I23-'KN 2018 OV tab.4'!I23),ROUND('Tabulka č. 4'!I23-'KN 2018 OV tab.4'!I23,2),"")</f>
        <v>0</v>
      </c>
      <c r="J23" s="83">
        <f>IF(ISNUMBER('Tabulka č. 4'!J23-'KN 2018 OV tab.4'!J23),ROUND('Tabulka č. 4'!J23-'KN 2018 OV tab.4'!J23,2),"")</f>
        <v>0</v>
      </c>
      <c r="K23" s="83">
        <f>IF(ISNUMBER('Tabulka č. 4'!K23-'KN 2018 OV tab.4'!K23),ROUND('Tabulka č. 4'!K23-'KN 2018 OV tab.4'!K23,2),"")</f>
        <v>0</v>
      </c>
      <c r="L23" s="83">
        <f>IF(ISNUMBER('Tabulka č. 4'!L23-'KN 2018 OV tab.4'!L23),ROUND('Tabulka č. 4'!L23-'KN 2018 OV tab.4'!L23,2),"")</f>
        <v>-0.11</v>
      </c>
      <c r="M23" s="83">
        <f>IF(ISNUMBER('Tabulka č. 4'!M23-'KN 2018 OV tab.4'!M23),ROUND('Tabulka č. 4'!M23-'KN 2018 OV tab.4'!M23,2),"")</f>
        <v>0</v>
      </c>
      <c r="N23" s="83">
        <f>IF(ISNUMBER('Tabulka č. 4'!N23-'KN 2018 OV tab.4'!N23),ROUND('Tabulka č. 4'!N23-'KN 2018 OV tab.4'!N23,2),"")</f>
        <v>-1.5</v>
      </c>
      <c r="O23" s="85">
        <f>IF(ISNUMBER('Tabulka č. 4'!O23-'KN 2018 OV tab.4'!O23),ROUND('Tabulka č. 4'!O23-'KN 2018 OV tab.4'!O23,2),"")</f>
        <v>0</v>
      </c>
      <c r="P23" s="48">
        <f t="shared" si="2"/>
        <v>-0.36714285714285716</v>
      </c>
    </row>
    <row r="24" spans="1:16" s="39" customFormat="1" x14ac:dyDescent="0.25">
      <c r="A24" s="42" t="s">
        <v>26</v>
      </c>
      <c r="B24" s="86">
        <f>IF(ISNUMBER('Tabulka č. 4'!B24-'KN 2018 OV tab.4'!B24),ROUND('Tabulka č. 4'!B24-'KN 2018 OV tab.4'!B24,0),"")</f>
        <v>5000</v>
      </c>
      <c r="C24" s="86">
        <f>IF(ISNUMBER('Tabulka č. 4'!C24-'KN 2018 OV tab.4'!C24),ROUND('Tabulka č. 4'!C24-'KN 2018 OV tab.4'!C24,0),"")</f>
        <v>4342</v>
      </c>
      <c r="D24" s="86">
        <f>IF(ISNUMBER('Tabulka č. 4'!D24-'KN 2018 OV tab.4'!D24),ROUND('Tabulka č. 4'!D24-'KN 2018 OV tab.4'!D24,0),"")</f>
        <v>4796</v>
      </c>
      <c r="E24" s="86">
        <f>IF(ISNUMBER('Tabulka č. 4'!E24-'KN 2018 OV tab.4'!E24),ROUND('Tabulka č. 4'!E24-'KN 2018 OV tab.4'!E24,0),"")</f>
        <v>4930</v>
      </c>
      <c r="F24" s="86">
        <f>IF(ISNUMBER('Tabulka č. 4'!F24-'KN 2018 OV tab.4'!F24),ROUND('Tabulka č. 4'!F24-'KN 2018 OV tab.4'!F24,0),"")</f>
        <v>4700</v>
      </c>
      <c r="G24" s="86">
        <f>IF(ISNUMBER('Tabulka č. 4'!G24-'KN 2018 OV tab.4'!G24),ROUND('Tabulka č. 4'!G24-'KN 2018 OV tab.4'!G24,0),"")</f>
        <v>4265</v>
      </c>
      <c r="H24" s="86">
        <f>IF(ISNUMBER('Tabulka č. 4'!H24-'KN 2018 OV tab.4'!H24),ROUND('Tabulka č. 4'!H24-'KN 2018 OV tab.4'!H24,0),"")</f>
        <v>4490</v>
      </c>
      <c r="I24" s="86">
        <f>IF(ISNUMBER('Tabulka č. 4'!I24-'KN 2018 OV tab.4'!I24),ROUND('Tabulka č. 4'!I24-'KN 2018 OV tab.4'!I24,0),"")</f>
        <v>4602</v>
      </c>
      <c r="J24" s="86">
        <f>IF(ISNUMBER('Tabulka č. 4'!J24-'KN 2018 OV tab.4'!J24),ROUND('Tabulka č. 4'!J24-'KN 2018 OV tab.4'!J24,0),"")</f>
        <v>4223</v>
      </c>
      <c r="K24" s="86">
        <f>IF(ISNUMBER('Tabulka č. 4'!K24-'KN 2018 OV tab.4'!K24),ROUND('Tabulka č. 4'!K24-'KN 2018 OV tab.4'!K24,0),"")</f>
        <v>5228</v>
      </c>
      <c r="L24" s="87">
        <f>IF(ISNUMBER('Tabulka č. 4'!L24-'KN 2018 OV tab.4'!L24),ROUND('Tabulka č. 4'!L24-'KN 2018 OV tab.4'!L24,0),"")</f>
        <v>4676</v>
      </c>
      <c r="M24" s="86">
        <f>IF(ISNUMBER('Tabulka č. 4'!M24-'KN 2018 OV tab.4'!M24),ROUND('Tabulka č. 4'!M24-'KN 2018 OV tab.4'!M24,0),"")</f>
        <v>4897</v>
      </c>
      <c r="N24" s="86">
        <f>IF(ISNUMBER('Tabulka č. 4'!N24-'KN 2018 OV tab.4'!N24),ROUND('Tabulka č. 4'!N24-'KN 2018 OV tab.4'!N24,0),"")</f>
        <v>5346</v>
      </c>
      <c r="O24" s="88">
        <f>IF(ISNUMBER('Tabulka č. 4'!O24-'KN 2018 OV tab.4'!O24),ROUND('Tabulka č. 4'!O24-'KN 2018 OV tab.4'!O24,0),"")</f>
        <v>5050</v>
      </c>
      <c r="P24" s="49">
        <f t="shared" si="2"/>
        <v>4753.2142857142853</v>
      </c>
    </row>
    <row r="25" spans="1:16" x14ac:dyDescent="0.25">
      <c r="A25" s="43" t="s">
        <v>27</v>
      </c>
      <c r="B25" s="83">
        <f>IF(ISNUMBER('Tabulka č. 4'!B25-'KN 2018 OV tab.4'!B25),ROUND('Tabulka č. 4'!B25-'KN 2018 OV tab.4'!B25,2),"")</f>
        <v>0</v>
      </c>
      <c r="C25" s="83">
        <f>IF(ISNUMBER('Tabulka č. 4'!C25-'KN 2018 OV tab.4'!C25),ROUND('Tabulka č. 4'!C25-'KN 2018 OV tab.4'!C25,2),"")</f>
        <v>0</v>
      </c>
      <c r="D25" s="83">
        <f>IF(ISNUMBER('Tabulka č. 4'!D25-'KN 2018 OV tab.4'!D25),ROUND('Tabulka č. 4'!D25-'KN 2018 OV tab.4'!D25,2),"")</f>
        <v>0</v>
      </c>
      <c r="E25" s="83">
        <f>IF(ISNUMBER('Tabulka č. 4'!E25-'KN 2018 OV tab.4'!E25),ROUND('Tabulka č. 4'!E25-'KN 2018 OV tab.4'!E25,2),"")</f>
        <v>0</v>
      </c>
      <c r="F25" s="83">
        <f>IF(ISNUMBER('Tabulka č. 4'!F25-'KN 2018 OV tab.4'!F25),ROUND('Tabulka č. 4'!F25-'KN 2018 OV tab.4'!F25,2),"")</f>
        <v>0.4</v>
      </c>
      <c r="G25" s="84">
        <f>IF(ISNUMBER('Tabulka č. 4'!G25-'KN 2018 OV tab.4'!G25),ROUND('Tabulka č. 4'!G25-'KN 2018 OV tab.4'!G25,2),"")</f>
        <v>0</v>
      </c>
      <c r="H25" s="83">
        <f>IF(ISNUMBER('Tabulka č. 4'!H25-'KN 2018 OV tab.4'!H25),ROUND('Tabulka č. 4'!H25-'KN 2018 OV tab.4'!H25,2),"")</f>
        <v>0</v>
      </c>
      <c r="I25" s="83">
        <f>IF(ISNUMBER('Tabulka č. 4'!I25-'KN 2018 OV tab.4'!I25),ROUND('Tabulka č. 4'!I25-'KN 2018 OV tab.4'!I25,2),"")</f>
        <v>0</v>
      </c>
      <c r="J25" s="83">
        <f>IF(ISNUMBER('Tabulka č. 4'!J25-'KN 2018 OV tab.4'!J25),ROUND('Tabulka č. 4'!J25-'KN 2018 OV tab.4'!J25,2),"")</f>
        <v>0</v>
      </c>
      <c r="K25" s="83">
        <f>IF(ISNUMBER('Tabulka č. 4'!K25-'KN 2018 OV tab.4'!K25),ROUND('Tabulka č. 4'!K25-'KN 2018 OV tab.4'!K25,2),"")</f>
        <v>0</v>
      </c>
      <c r="L25" s="83">
        <f>IF(ISNUMBER('Tabulka č. 4'!L25-'KN 2018 OV tab.4'!L25),ROUND('Tabulka č. 4'!L25-'KN 2018 OV tab.4'!L25,2),"")</f>
        <v>0</v>
      </c>
      <c r="M25" s="83">
        <f>IF(ISNUMBER('Tabulka č. 4'!M25-'KN 2018 OV tab.4'!M25),ROUND('Tabulka č. 4'!M25-'KN 2018 OV tab.4'!M25,2),"")</f>
        <v>0</v>
      </c>
      <c r="N25" s="83">
        <f>IF(ISNUMBER('Tabulka č. 4'!N25-'KN 2018 OV tab.4'!N25),ROUND('Tabulka č. 4'!N25-'KN 2018 OV tab.4'!N25,2),"")</f>
        <v>0</v>
      </c>
      <c r="O25" s="85">
        <f>IF(ISNUMBER('Tabulka č. 4'!O25-'KN 2018 OV tab.4'!O25),ROUND('Tabulka č. 4'!O25-'KN 2018 OV tab.4'!O25,2),"")</f>
        <v>0</v>
      </c>
      <c r="P25" s="48">
        <f t="shared" si="2"/>
        <v>2.8571428571428574E-2</v>
      </c>
    </row>
    <row r="26" spans="1:16" s="39" customFormat="1" ht="15.75" thickBot="1" x14ac:dyDescent="0.3">
      <c r="A26" s="44" t="s">
        <v>28</v>
      </c>
      <c r="B26" s="89">
        <f>IF(ISNUMBER('Tabulka č. 4'!B26-'KN 2018 OV tab.4'!B26),ROUND('Tabulka č. 4'!B26-'KN 2018 OV tab.4'!B26,0),"")</f>
        <v>2260</v>
      </c>
      <c r="C26" s="89">
        <f>IF(ISNUMBER('Tabulka č. 4'!C26-'KN 2018 OV tab.4'!C26),ROUND('Tabulka č. 4'!C26-'KN 2018 OV tab.4'!C26,0),"")</f>
        <v>1963</v>
      </c>
      <c r="D26" s="89">
        <f>IF(ISNUMBER('Tabulka č. 4'!D26-'KN 2018 OV tab.4'!D26),ROUND('Tabulka č. 4'!D26-'KN 2018 OV tab.4'!D26,0),"")</f>
        <v>1923</v>
      </c>
      <c r="E26" s="89">
        <f>IF(ISNUMBER('Tabulka č. 4'!E26-'KN 2018 OV tab.4'!E26),ROUND('Tabulka č. 4'!E26-'KN 2018 OV tab.4'!E26,0),"")</f>
        <v>1998</v>
      </c>
      <c r="F26" s="89">
        <f>IF(ISNUMBER('Tabulka č. 4'!F26-'KN 2018 OV tab.4'!F26),ROUND('Tabulka č. 4'!F26-'KN 2018 OV tab.4'!F26,0),"")</f>
        <v>2200</v>
      </c>
      <c r="G26" s="89">
        <f>IF(ISNUMBER('Tabulka č. 4'!G26-'KN 2018 OV tab.4'!G26),ROUND('Tabulka č. 4'!G26-'KN 2018 OV tab.4'!G26,0),"")</f>
        <v>1773</v>
      </c>
      <c r="H26" s="89">
        <f>IF(ISNUMBER('Tabulka č. 4'!H26-'KN 2018 OV tab.4'!H26),ROUND('Tabulka č. 4'!H26-'KN 2018 OV tab.4'!H26,0),"")</f>
        <v>2200</v>
      </c>
      <c r="I26" s="89">
        <f>IF(ISNUMBER('Tabulka č. 4'!I26-'KN 2018 OV tab.4'!I26),ROUND('Tabulka č. 4'!I26-'KN 2018 OV tab.4'!I26,0),"")</f>
        <v>2024</v>
      </c>
      <c r="J26" s="89">
        <f>IF(ISNUMBER('Tabulka č. 4'!J26-'KN 2018 OV tab.4'!J26),ROUND('Tabulka č. 4'!J26-'KN 2018 OV tab.4'!J26,0),"")</f>
        <v>2529</v>
      </c>
      <c r="K26" s="89">
        <f>IF(ISNUMBER('Tabulka č. 4'!K26-'KN 2018 OV tab.4'!K26),ROUND('Tabulka č. 4'!K26-'KN 2018 OV tab.4'!K26,0),"")</f>
        <v>2139</v>
      </c>
      <c r="L26" s="90">
        <f>IF(ISNUMBER('Tabulka č. 4'!L26-'KN 2018 OV tab.4'!L26),ROUND('Tabulka č. 4'!L26-'KN 2018 OV tab.4'!L26,0),"")</f>
        <v>2183</v>
      </c>
      <c r="M26" s="89">
        <f>IF(ISNUMBER('Tabulka č. 4'!M26-'KN 2018 OV tab.4'!M26),ROUND('Tabulka č. 4'!M26-'KN 2018 OV tab.4'!M26,0),"")</f>
        <v>2033</v>
      </c>
      <c r="N26" s="89">
        <f>IF(ISNUMBER('Tabulka č. 4'!N26-'KN 2018 OV tab.4'!N26),ROUND('Tabulka č. 4'!N26-'KN 2018 OV tab.4'!N26,0),"")</f>
        <v>2650</v>
      </c>
      <c r="O26" s="91">
        <f>IF(ISNUMBER('Tabulka č. 4'!O26-'KN 2018 OV tab.4'!O26),ROUND('Tabulka č. 4'!O26-'KN 2018 OV tab.4'!O26,0),"")</f>
        <v>2170</v>
      </c>
      <c r="P26" s="50">
        <f t="shared" si="2"/>
        <v>2146.0714285714284</v>
      </c>
    </row>
    <row r="27" spans="1:16" s="41" customFormat="1" ht="19.5" thickBot="1" x14ac:dyDescent="0.35">
      <c r="A27" s="98" t="str">
        <f>'KN 2019'!A26</f>
        <v>41-55-H/01 Opravář zemědělských strojů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4'!B28-'KN 2018 OV tab.4'!B28),ROUND('Tabulka č. 4'!B28-'KN 2018 OV tab.4'!B28,0),"")</f>
        <v>3840</v>
      </c>
      <c r="C28" s="79">
        <f>IF(ISNUMBER('Tabulka č. 4'!C28-'KN 2018 OV tab.4'!C28),ROUND('Tabulka č. 4'!C28-'KN 2018 OV tab.4'!C28,0),"")</f>
        <v>4542</v>
      </c>
      <c r="D28" s="79">
        <f>IF(ISNUMBER('Tabulka č. 4'!D28-'KN 2018 OV tab.4'!D28),ROUND('Tabulka č. 4'!D28-'KN 2018 OV tab.4'!D28,0),"")</f>
        <v>4320</v>
      </c>
      <c r="E28" s="79">
        <f>IF(ISNUMBER('Tabulka č. 4'!E28-'KN 2018 OV tab.4'!E28),ROUND('Tabulka č. 4'!E28-'KN 2018 OV tab.4'!E28,0),"")</f>
        <v>3517</v>
      </c>
      <c r="F28" s="79">
        <f>IF(ISNUMBER('Tabulka č. 4'!F28-'KN 2018 OV tab.4'!F28),ROUND('Tabulka č. 4'!F28-'KN 2018 OV tab.4'!F28,0),"")</f>
        <v>8968</v>
      </c>
      <c r="G28" s="79">
        <f>IF(ISNUMBER('Tabulka č. 4'!G28-'KN 2018 OV tab.4'!G28),ROUND('Tabulka č. 4'!G28-'KN 2018 OV tab.4'!G28,0),"")</f>
        <v>7146</v>
      </c>
      <c r="H28" s="79">
        <f>IF(ISNUMBER('Tabulka č. 4'!H28-'KN 2018 OV tab.4'!H28),ROUND('Tabulka č. 4'!H28-'KN 2018 OV tab.4'!H28,0),"")</f>
        <v>9104</v>
      </c>
      <c r="I28" s="79">
        <f>IF(ISNUMBER('Tabulka č. 4'!I28-'KN 2018 OV tab.4'!I28),ROUND('Tabulka č. 4'!I28-'KN 2018 OV tab.4'!I28,0),"")</f>
        <v>3965</v>
      </c>
      <c r="J28" s="79">
        <f>IF(ISNUMBER('Tabulka č. 4'!J28-'KN 2018 OV tab.4'!J28),ROUND('Tabulka č. 4'!J28-'KN 2018 OV tab.4'!J28,0),"")</f>
        <v>4221</v>
      </c>
      <c r="K28" s="79">
        <f>IF(ISNUMBER('Tabulka č. 4'!K28-'KN 2018 OV tab.4'!K28),ROUND('Tabulka č. 4'!K28-'KN 2018 OV tab.4'!K28,0),"")</f>
        <v>5189</v>
      </c>
      <c r="L28" s="79">
        <f>IF(ISNUMBER('Tabulka č. 4'!L28-'KN 2018 OV tab.4'!L28),ROUND('Tabulka č. 4'!L28-'KN 2018 OV tab.4'!L28,0),"")</f>
        <v>3976</v>
      </c>
      <c r="M28" s="79">
        <f>IF(ISNUMBER('Tabulka č. 4'!M28-'KN 2018 OV tab.4'!M28),ROUND('Tabulka č. 4'!M28-'KN 2018 OV tab.4'!M28,0),"")</f>
        <v>3575</v>
      </c>
      <c r="N28" s="79">
        <f>IF(ISNUMBER('Tabulka č. 4'!N28-'KN 2018 OV tab.4'!N28),ROUND('Tabulka č. 4'!N28-'KN 2018 OV tab.4'!N28,0),"")</f>
        <v>7407</v>
      </c>
      <c r="O28" s="80">
        <f>IF(ISNUMBER('Tabulka č. 4'!O28-'KN 2018 OV tab.4'!O28),ROUND('Tabulka č. 4'!O28-'KN 2018 OV tab.4'!O28,0),"")</f>
        <v>3445</v>
      </c>
      <c r="P28" s="46">
        <f>IF(ISNUMBER(AVERAGE(B28:O28)),AVERAGE(B28:O28),"")</f>
        <v>5229.6428571428569</v>
      </c>
    </row>
    <row r="29" spans="1:16" s="39" customFormat="1" x14ac:dyDescent="0.25">
      <c r="A29" s="42" t="s">
        <v>52</v>
      </c>
      <c r="B29" s="81">
        <f>IF(ISNUMBER('Tabulka č. 4'!B29-'KN 2018 OV tab.4'!B29),ROUND('Tabulka č. 4'!B29-'KN 2018 OV tab.4'!B29,0),"")</f>
        <v>0</v>
      </c>
      <c r="C29" s="81">
        <f>IF(ISNUMBER('Tabulka č. 4'!C29-'KN 2018 OV tab.4'!C29),ROUND('Tabulka č. 4'!C29-'KN 2018 OV tab.4'!C29,0),"")</f>
        <v>0</v>
      </c>
      <c r="D29" s="81">
        <f>IF(ISNUMBER('Tabulka č. 4'!D29-'KN 2018 OV tab.4'!D29),ROUND('Tabulka č. 4'!D29-'KN 2018 OV tab.4'!D29,0),"")</f>
        <v>0</v>
      </c>
      <c r="E29" s="81">
        <f>IF(ISNUMBER('Tabulka č. 4'!E29-'KN 2018 OV tab.4'!E29),ROUND('Tabulka č. 4'!E29-'KN 2018 OV tab.4'!E29,0),"")</f>
        <v>15</v>
      </c>
      <c r="F29" s="81">
        <f>IF(ISNUMBER('Tabulka č. 4'!F29-'KN 2018 OV tab.4'!F29),ROUND('Tabulka č. 4'!F29-'KN 2018 OV tab.4'!F29,0),"")</f>
        <v>0</v>
      </c>
      <c r="G29" s="81">
        <f>IF(ISNUMBER('Tabulka č. 4'!G29-'KN 2018 OV tab.4'!G29),ROUND('Tabulka č. 4'!G29-'KN 2018 OV tab.4'!G29,0),"")</f>
        <v>30</v>
      </c>
      <c r="H29" s="81">
        <f>IF(ISNUMBER('Tabulka č. 4'!H29-'KN 2018 OV tab.4'!H29),ROUND('Tabulka č. 4'!H29-'KN 2018 OV tab.4'!H29,0),"")</f>
        <v>0</v>
      </c>
      <c r="I29" s="81">
        <f>IF(ISNUMBER('Tabulka č. 4'!I29-'KN 2018 OV tab.4'!I29),ROUND('Tabulka č. 4'!I29-'KN 2018 OV tab.4'!I29,0),"")</f>
        <v>2</v>
      </c>
      <c r="J29" s="81">
        <f>IF(ISNUMBER('Tabulka č. 4'!J29-'KN 2018 OV tab.4'!J29),ROUND('Tabulka č. 4'!J29-'KN 2018 OV tab.4'!J29,0),"")</f>
        <v>13</v>
      </c>
      <c r="K29" s="81">
        <f>IF(ISNUMBER('Tabulka č. 4'!K29-'KN 2018 OV tab.4'!K29),ROUND('Tabulka č. 4'!K29-'KN 2018 OV tab.4'!K29,0),"")</f>
        <v>32</v>
      </c>
      <c r="L29" s="81">
        <f>IF(ISNUMBER('Tabulka č. 4'!L29-'KN 2018 OV tab.4'!L29),ROUND('Tabulka č. 4'!L29-'KN 2018 OV tab.4'!L29,0),"")</f>
        <v>0</v>
      </c>
      <c r="M29" s="81">
        <f>IF(ISNUMBER('Tabulka č. 4'!M29-'KN 2018 OV tab.4'!M29),ROUND('Tabulka č. 4'!M29-'KN 2018 OV tab.4'!M29,0),"")</f>
        <v>0</v>
      </c>
      <c r="N29" s="81">
        <f>IF(ISNUMBER('Tabulka č. 4'!N29-'KN 2018 OV tab.4'!N29),ROUND('Tabulka č. 4'!N29-'KN 2018 OV tab.4'!N29,0),"")</f>
        <v>0</v>
      </c>
      <c r="O29" s="82">
        <f>IF(ISNUMBER('Tabulka č. 4'!O29-'KN 2018 OV tab.4'!O29),ROUND('Tabulka č. 4'!O29-'KN 2018 OV tab.4'!O29,0),"")</f>
        <v>25</v>
      </c>
      <c r="P29" s="47">
        <f t="shared" ref="P29:P33" si="3">IF(ISNUMBER(AVERAGE(B29:O29)),AVERAGE(B29:O29),"")</f>
        <v>8.3571428571428577</v>
      </c>
    </row>
    <row r="30" spans="1:16" x14ac:dyDescent="0.25">
      <c r="A30" s="43" t="s">
        <v>25</v>
      </c>
      <c r="B30" s="83">
        <f>IF(ISNUMBER('Tabulka č. 4'!B30-'KN 2018 OV tab.4'!B30),ROUND('Tabulka č. 4'!B30-'KN 2018 OV tab.4'!B30,2),"")</f>
        <v>0</v>
      </c>
      <c r="C30" s="83">
        <f>IF(ISNUMBER('Tabulka č. 4'!C30-'KN 2018 OV tab.4'!C30),ROUND('Tabulka č. 4'!C30-'KN 2018 OV tab.4'!C30,2),"")</f>
        <v>-1.23</v>
      </c>
      <c r="D30" s="83">
        <f>IF(ISNUMBER('Tabulka č. 4'!D30-'KN 2018 OV tab.4'!D30),ROUND('Tabulka č. 4'!D30-'KN 2018 OV tab.4'!D30,2),"")</f>
        <v>0</v>
      </c>
      <c r="E30" s="83">
        <f>IF(ISNUMBER('Tabulka č. 4'!E30-'KN 2018 OV tab.4'!E30),ROUND('Tabulka č. 4'!E30-'KN 2018 OV tab.4'!E30,2),"")</f>
        <v>0</v>
      </c>
      <c r="F30" s="83">
        <f>IF(ISNUMBER('Tabulka č. 4'!F30-'KN 2018 OV tab.4'!F30),ROUND('Tabulka č. 4'!F30-'KN 2018 OV tab.4'!F30,2),"")</f>
        <v>-0.81</v>
      </c>
      <c r="G30" s="84">
        <f>IF(ISNUMBER('Tabulka č. 4'!G30-'KN 2018 OV tab.4'!G30),ROUND('Tabulka č. 4'!G30-'KN 2018 OV tab.4'!G30,2),"")</f>
        <v>-3.3</v>
      </c>
      <c r="H30" s="83">
        <f>IF(ISNUMBER('Tabulka č. 4'!H30-'KN 2018 OV tab.4'!H30),ROUND('Tabulka č. 4'!H30-'KN 2018 OV tab.4'!H30,2),"")</f>
        <v>-1.79</v>
      </c>
      <c r="I30" s="83">
        <f>IF(ISNUMBER('Tabulka č. 4'!I30-'KN 2018 OV tab.4'!I30),ROUND('Tabulka č. 4'!I30-'KN 2018 OV tab.4'!I30,2),"")</f>
        <v>0.49</v>
      </c>
      <c r="J30" s="83">
        <f>IF(ISNUMBER('Tabulka č. 4'!J30-'KN 2018 OV tab.4'!J30),ROUND('Tabulka č. 4'!J30-'KN 2018 OV tab.4'!J30,2),"")</f>
        <v>0</v>
      </c>
      <c r="K30" s="83">
        <f>IF(ISNUMBER('Tabulka č. 4'!K30-'KN 2018 OV tab.4'!K30),ROUND('Tabulka č. 4'!K30-'KN 2018 OV tab.4'!K30,2),"")</f>
        <v>0</v>
      </c>
      <c r="L30" s="83">
        <f>IF(ISNUMBER('Tabulka č. 4'!L30-'KN 2018 OV tab.4'!L30),ROUND('Tabulka č. 4'!L30-'KN 2018 OV tab.4'!L30,2),"")</f>
        <v>-0.94</v>
      </c>
      <c r="M30" s="83">
        <f>IF(ISNUMBER('Tabulka č. 4'!M30-'KN 2018 OV tab.4'!M30),ROUND('Tabulka č. 4'!M30-'KN 2018 OV tab.4'!M30,2),"")</f>
        <v>0</v>
      </c>
      <c r="N30" s="83">
        <f>IF(ISNUMBER('Tabulka č. 4'!N30-'KN 2018 OV tab.4'!N30),ROUND('Tabulka č. 4'!N30-'KN 2018 OV tab.4'!N30,2),"")</f>
        <v>-1.5</v>
      </c>
      <c r="O30" s="85">
        <f>IF(ISNUMBER('Tabulka č. 4'!O30-'KN 2018 OV tab.4'!O30),ROUND('Tabulka č. 4'!O30-'KN 2018 OV tab.4'!O30,2),"")</f>
        <v>0</v>
      </c>
      <c r="P30" s="48">
        <f t="shared" si="3"/>
        <v>-0.64857142857142858</v>
      </c>
    </row>
    <row r="31" spans="1:16" s="39" customFormat="1" x14ac:dyDescent="0.25">
      <c r="A31" s="42" t="s">
        <v>26</v>
      </c>
      <c r="B31" s="86">
        <f>IF(ISNUMBER('Tabulka č. 4'!B31-'KN 2018 OV tab.4'!B31),ROUND('Tabulka č. 4'!B31-'KN 2018 OV tab.4'!B31,0),"")</f>
        <v>5000</v>
      </c>
      <c r="C31" s="86">
        <f>IF(ISNUMBER('Tabulka č. 4'!C31-'KN 2018 OV tab.4'!C31),ROUND('Tabulka č. 4'!C31-'KN 2018 OV tab.4'!C31,0),"")</f>
        <v>4342</v>
      </c>
      <c r="D31" s="86">
        <f>IF(ISNUMBER('Tabulka č. 4'!D31-'KN 2018 OV tab.4'!D31),ROUND('Tabulka č. 4'!D31-'KN 2018 OV tab.4'!D31,0),"")</f>
        <v>4796</v>
      </c>
      <c r="E31" s="86">
        <f>IF(ISNUMBER('Tabulka č. 4'!E31-'KN 2018 OV tab.4'!E31),ROUND('Tabulka č. 4'!E31-'KN 2018 OV tab.4'!E31,0),"")</f>
        <v>4930</v>
      </c>
      <c r="F31" s="86">
        <f>IF(ISNUMBER('Tabulka č. 4'!F31-'KN 2018 OV tab.4'!F31),ROUND('Tabulka č. 4'!F31-'KN 2018 OV tab.4'!F31,0),"")</f>
        <v>4700</v>
      </c>
      <c r="G31" s="86">
        <f>IF(ISNUMBER('Tabulka č. 4'!G31-'KN 2018 OV tab.4'!G31),ROUND('Tabulka č. 4'!G31-'KN 2018 OV tab.4'!G31,0),"")</f>
        <v>4265</v>
      </c>
      <c r="H31" s="86">
        <f>IF(ISNUMBER('Tabulka č. 4'!H31-'KN 2018 OV tab.4'!H31),ROUND('Tabulka č. 4'!H31-'KN 2018 OV tab.4'!H31,0),"")</f>
        <v>4490</v>
      </c>
      <c r="I31" s="86">
        <f>IF(ISNUMBER('Tabulka č. 4'!I31-'KN 2018 OV tab.4'!I31),ROUND('Tabulka č. 4'!I31-'KN 2018 OV tab.4'!I31,0),"")</f>
        <v>4602</v>
      </c>
      <c r="J31" s="86">
        <f>IF(ISNUMBER('Tabulka č. 4'!J31-'KN 2018 OV tab.4'!J31),ROUND('Tabulka č. 4'!J31-'KN 2018 OV tab.4'!J31,0),"")</f>
        <v>4223</v>
      </c>
      <c r="K31" s="86">
        <f>IF(ISNUMBER('Tabulka č. 4'!K31-'KN 2018 OV tab.4'!K31),ROUND('Tabulka č. 4'!K31-'KN 2018 OV tab.4'!K31,0),"")</f>
        <v>5228</v>
      </c>
      <c r="L31" s="87">
        <f>IF(ISNUMBER('Tabulka č. 4'!L31-'KN 2018 OV tab.4'!L31),ROUND('Tabulka č. 4'!L31-'KN 2018 OV tab.4'!L31,0),"")</f>
        <v>4676</v>
      </c>
      <c r="M31" s="86">
        <f>IF(ISNUMBER('Tabulka č. 4'!M31-'KN 2018 OV tab.4'!M31),ROUND('Tabulka č. 4'!M31-'KN 2018 OV tab.4'!M31,0),"")</f>
        <v>4897</v>
      </c>
      <c r="N31" s="86">
        <f>IF(ISNUMBER('Tabulka č. 4'!N31-'KN 2018 OV tab.4'!N31),ROUND('Tabulka č. 4'!N31-'KN 2018 OV tab.4'!N31,0),"")</f>
        <v>5346</v>
      </c>
      <c r="O31" s="88">
        <f>IF(ISNUMBER('Tabulka č. 4'!O31-'KN 2018 OV tab.4'!O31),ROUND('Tabulka č. 4'!O31-'KN 2018 OV tab.4'!O31,0),"")</f>
        <v>5050</v>
      </c>
      <c r="P31" s="49">
        <f t="shared" si="3"/>
        <v>4753.2142857142853</v>
      </c>
    </row>
    <row r="32" spans="1:16" x14ac:dyDescent="0.25">
      <c r="A32" s="43" t="s">
        <v>27</v>
      </c>
      <c r="B32" s="83">
        <f>IF(ISNUMBER('Tabulka č. 4'!B32-'KN 2018 OV tab.4'!B32),ROUND('Tabulka č. 4'!B32-'KN 2018 OV tab.4'!B32,2),"")</f>
        <v>0</v>
      </c>
      <c r="C32" s="83">
        <f>IF(ISNUMBER('Tabulka č. 4'!C32-'KN 2018 OV tab.4'!C32),ROUND('Tabulka č. 4'!C32-'KN 2018 OV tab.4'!C32,2),"")</f>
        <v>0</v>
      </c>
      <c r="D32" s="83">
        <f>IF(ISNUMBER('Tabulka č. 4'!D32-'KN 2018 OV tab.4'!D32),ROUND('Tabulka č. 4'!D32-'KN 2018 OV tab.4'!D32,2),"")</f>
        <v>0</v>
      </c>
      <c r="E32" s="83">
        <f>IF(ISNUMBER('Tabulka č. 4'!E32-'KN 2018 OV tab.4'!E32),ROUND('Tabulka č. 4'!E32-'KN 2018 OV tab.4'!E32,2),"")</f>
        <v>0</v>
      </c>
      <c r="F32" s="83">
        <f>IF(ISNUMBER('Tabulka č. 4'!F32-'KN 2018 OV tab.4'!F32),ROUND('Tabulka č. 4'!F32-'KN 2018 OV tab.4'!F32,2),"")</f>
        <v>-4.2</v>
      </c>
      <c r="G32" s="84">
        <f>IF(ISNUMBER('Tabulka č. 4'!G32-'KN 2018 OV tab.4'!G32),ROUND('Tabulka č. 4'!G32-'KN 2018 OV tab.4'!G32,2),"")</f>
        <v>0</v>
      </c>
      <c r="H32" s="83">
        <f>IF(ISNUMBER('Tabulka č. 4'!H32-'KN 2018 OV tab.4'!H32),ROUND('Tabulka č. 4'!H32-'KN 2018 OV tab.4'!H32,2),"")</f>
        <v>0</v>
      </c>
      <c r="I32" s="83">
        <f>IF(ISNUMBER('Tabulka č. 4'!I32-'KN 2018 OV tab.4'!I32),ROUND('Tabulka č. 4'!I32-'KN 2018 OV tab.4'!I32,2),"")</f>
        <v>-7.03</v>
      </c>
      <c r="J32" s="83">
        <f>IF(ISNUMBER('Tabulka č. 4'!J32-'KN 2018 OV tab.4'!J32),ROUND('Tabulka č. 4'!J32-'KN 2018 OV tab.4'!J32,2),"")</f>
        <v>0</v>
      </c>
      <c r="K32" s="83">
        <f>IF(ISNUMBER('Tabulka č. 4'!K32-'KN 2018 OV tab.4'!K32),ROUND('Tabulka č. 4'!K32-'KN 2018 OV tab.4'!K32,2),"")</f>
        <v>0</v>
      </c>
      <c r="L32" s="83">
        <f>IF(ISNUMBER('Tabulka č. 4'!L32-'KN 2018 OV tab.4'!L32),ROUND('Tabulka č. 4'!L32-'KN 2018 OV tab.4'!L32,2),"")</f>
        <v>0</v>
      </c>
      <c r="M32" s="83">
        <f>IF(ISNUMBER('Tabulka č. 4'!M32-'KN 2018 OV tab.4'!M32),ROUND('Tabulka č. 4'!M32-'KN 2018 OV tab.4'!M32,2),"")</f>
        <v>0</v>
      </c>
      <c r="N32" s="83">
        <f>IF(ISNUMBER('Tabulka č. 4'!N32-'KN 2018 OV tab.4'!N32),ROUND('Tabulka č. 4'!N32-'KN 2018 OV tab.4'!N32,2),"")</f>
        <v>0</v>
      </c>
      <c r="O32" s="85">
        <f>IF(ISNUMBER('Tabulka č. 4'!O32-'KN 2018 OV tab.4'!O32),ROUND('Tabulka č. 4'!O32-'KN 2018 OV tab.4'!O32,2),"")</f>
        <v>0</v>
      </c>
      <c r="P32" s="48">
        <f t="shared" si="3"/>
        <v>-0.80214285714285716</v>
      </c>
    </row>
    <row r="33" spans="1:16" s="39" customFormat="1" ht="15.75" thickBot="1" x14ac:dyDescent="0.3">
      <c r="A33" s="44" t="s">
        <v>28</v>
      </c>
      <c r="B33" s="89">
        <f>IF(ISNUMBER('Tabulka č. 4'!B33-'KN 2018 OV tab.4'!B33),ROUND('Tabulka č. 4'!B33-'KN 2018 OV tab.4'!B33,0),"")</f>
        <v>2260</v>
      </c>
      <c r="C33" s="89">
        <f>IF(ISNUMBER('Tabulka č. 4'!C33-'KN 2018 OV tab.4'!C33),ROUND('Tabulka č. 4'!C33-'KN 2018 OV tab.4'!C33,0),"")</f>
        <v>1963</v>
      </c>
      <c r="D33" s="89">
        <f>IF(ISNUMBER('Tabulka č. 4'!D33-'KN 2018 OV tab.4'!D33),ROUND('Tabulka č. 4'!D33-'KN 2018 OV tab.4'!D33,0),"")</f>
        <v>1923</v>
      </c>
      <c r="E33" s="89">
        <f>IF(ISNUMBER('Tabulka č. 4'!E33-'KN 2018 OV tab.4'!E33),ROUND('Tabulka č. 4'!E33-'KN 2018 OV tab.4'!E33,0),"")</f>
        <v>1998</v>
      </c>
      <c r="F33" s="89">
        <f>IF(ISNUMBER('Tabulka č. 4'!F33-'KN 2018 OV tab.4'!F33),ROUND('Tabulka č. 4'!F33-'KN 2018 OV tab.4'!F33,0),"")</f>
        <v>2200</v>
      </c>
      <c r="G33" s="89">
        <f>IF(ISNUMBER('Tabulka č. 4'!G33-'KN 2018 OV tab.4'!G33),ROUND('Tabulka č. 4'!G33-'KN 2018 OV tab.4'!G33,0),"")</f>
        <v>1773</v>
      </c>
      <c r="H33" s="89">
        <f>IF(ISNUMBER('Tabulka č. 4'!H33-'KN 2018 OV tab.4'!H33),ROUND('Tabulka č. 4'!H33-'KN 2018 OV tab.4'!H33,0),"")</f>
        <v>2200</v>
      </c>
      <c r="I33" s="89">
        <f>IF(ISNUMBER('Tabulka č. 4'!I33-'KN 2018 OV tab.4'!I33),ROUND('Tabulka č. 4'!I33-'KN 2018 OV tab.4'!I33,0),"")</f>
        <v>2024</v>
      </c>
      <c r="J33" s="89">
        <f>IF(ISNUMBER('Tabulka č. 4'!J33-'KN 2018 OV tab.4'!J33),ROUND('Tabulka č. 4'!J33-'KN 2018 OV tab.4'!J33,0),"")</f>
        <v>2529</v>
      </c>
      <c r="K33" s="89">
        <f>IF(ISNUMBER('Tabulka č. 4'!K33-'KN 2018 OV tab.4'!K33),ROUND('Tabulka č. 4'!K33-'KN 2018 OV tab.4'!K33,0),"")</f>
        <v>2139</v>
      </c>
      <c r="L33" s="90">
        <f>IF(ISNUMBER('Tabulka č. 4'!L33-'KN 2018 OV tab.4'!L33),ROUND('Tabulka č. 4'!L33-'KN 2018 OV tab.4'!L33,0),"")</f>
        <v>2183</v>
      </c>
      <c r="M33" s="89">
        <f>IF(ISNUMBER('Tabulka č. 4'!M33-'KN 2018 OV tab.4'!M33),ROUND('Tabulka č. 4'!M33-'KN 2018 OV tab.4'!M33,0),"")</f>
        <v>2033</v>
      </c>
      <c r="N33" s="89">
        <f>IF(ISNUMBER('Tabulka č. 4'!N33-'KN 2018 OV tab.4'!N33),ROUND('Tabulka č. 4'!N33-'KN 2018 OV tab.4'!N33,0),"")</f>
        <v>2650</v>
      </c>
      <c r="O33" s="91">
        <f>IF(ISNUMBER('Tabulka č. 4'!O33-'KN 2018 OV tab.4'!O33),ROUND('Tabulka č. 4'!O33-'KN 2018 OV tab.4'!O33,0),"")</f>
        <v>2170</v>
      </c>
      <c r="P33" s="50">
        <f t="shared" si="3"/>
        <v>2146.0714285714284</v>
      </c>
    </row>
    <row r="34" spans="1:16" s="41" customFormat="1" ht="19.5" thickBot="1" x14ac:dyDescent="0.35">
      <c r="A34" s="98" t="str">
        <f>'KN 2019'!A27</f>
        <v>29-54-H/01 Cukrář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4'!B35-'KN 2018 OV tab.4'!B35),ROUND('Tabulka č. 4'!B35-'KN 2018 OV tab.4'!B35,0),"")</f>
        <v>3966</v>
      </c>
      <c r="C35" s="79">
        <f>IF(ISNUMBER('Tabulka č. 4'!C35-'KN 2018 OV tab.4'!C35),ROUND('Tabulka č. 4'!C35-'KN 2018 OV tab.4'!C35,0),"")</f>
        <v>4351</v>
      </c>
      <c r="D35" s="79">
        <f>IF(ISNUMBER('Tabulka č. 4'!D35-'KN 2018 OV tab.4'!D35),ROUND('Tabulka č. 4'!D35-'KN 2018 OV tab.4'!D35,0),"")</f>
        <v>4510</v>
      </c>
      <c r="E35" s="79">
        <f>IF(ISNUMBER('Tabulka č. 4'!E35-'KN 2018 OV tab.4'!E35),ROUND('Tabulka č. 4'!E35-'KN 2018 OV tab.4'!E35,0),"")</f>
        <v>3388</v>
      </c>
      <c r="F35" s="79">
        <f>IF(ISNUMBER('Tabulka č. 4'!F35-'KN 2018 OV tab.4'!F35),ROUND('Tabulka č. 4'!F35-'KN 2018 OV tab.4'!F35,0),"")</f>
        <v>4017</v>
      </c>
      <c r="G35" s="79">
        <f>IF(ISNUMBER('Tabulka č. 4'!G35-'KN 2018 OV tab.4'!G35),ROUND('Tabulka č. 4'!G35-'KN 2018 OV tab.4'!G35,0),"")</f>
        <v>3311</v>
      </c>
      <c r="H35" s="79">
        <f>IF(ISNUMBER('Tabulka č. 4'!H35-'KN 2018 OV tab.4'!H35),ROUND('Tabulka č. 4'!H35-'KN 2018 OV tab.4'!H35,0),"")</f>
        <v>4016</v>
      </c>
      <c r="I35" s="79">
        <f>IF(ISNUMBER('Tabulka č. 4'!I35-'KN 2018 OV tab.4'!I35),ROUND('Tabulka č. 4'!I35-'KN 2018 OV tab.4'!I35,0),"")</f>
        <v>3278</v>
      </c>
      <c r="J35" s="79">
        <f>IF(ISNUMBER('Tabulka č. 4'!J35-'KN 2018 OV tab.4'!J35),ROUND('Tabulka č. 4'!J35-'KN 2018 OV tab.4'!J35,0),"")</f>
        <v>3136</v>
      </c>
      <c r="K35" s="79">
        <f>IF(ISNUMBER('Tabulka č. 4'!K35-'KN 2018 OV tab.4'!K35),ROUND('Tabulka č. 4'!K35-'KN 2018 OV tab.4'!K35,0),"")</f>
        <v>3888</v>
      </c>
      <c r="L35" s="79">
        <f>IF(ISNUMBER('Tabulka č. 4'!L35-'KN 2018 OV tab.4'!L35),ROUND('Tabulka č. 4'!L35-'KN 2018 OV tab.4'!L35,0),"")</f>
        <v>3491</v>
      </c>
      <c r="M35" s="79">
        <f>IF(ISNUMBER('Tabulka č. 4'!M35-'KN 2018 OV tab.4'!M35),ROUND('Tabulka č. 4'!M35-'KN 2018 OV tab.4'!M35,0),"")</f>
        <v>3286</v>
      </c>
      <c r="N35" s="79">
        <f>IF(ISNUMBER('Tabulka č. 4'!N35-'KN 2018 OV tab.4'!N35),ROUND('Tabulka č. 4'!N35-'KN 2018 OV tab.4'!N35,0),"")</f>
        <v>4926</v>
      </c>
      <c r="O35" s="80">
        <f>IF(ISNUMBER('Tabulka č. 4'!O35-'KN 2018 OV tab.4'!O35),ROUND('Tabulka č. 4'!O35-'KN 2018 OV tab.4'!O35,0),"")</f>
        <v>3818</v>
      </c>
      <c r="P35" s="46">
        <f>IF(ISNUMBER(AVERAGE(B35:O35)),AVERAGE(B35:O35),"")</f>
        <v>3813</v>
      </c>
    </row>
    <row r="36" spans="1:16" s="39" customFormat="1" x14ac:dyDescent="0.25">
      <c r="A36" s="42" t="s">
        <v>52</v>
      </c>
      <c r="B36" s="81">
        <f>IF(ISNUMBER('Tabulka č. 4'!B36-'KN 2018 OV tab.4'!B36),ROUND('Tabulka č. 4'!B36-'KN 2018 OV tab.4'!B36,0),"")</f>
        <v>0</v>
      </c>
      <c r="C36" s="81">
        <f>IF(ISNUMBER('Tabulka č. 4'!C36-'KN 2018 OV tab.4'!C36),ROUND('Tabulka č. 4'!C36-'KN 2018 OV tab.4'!C36,0),"")</f>
        <v>0</v>
      </c>
      <c r="D36" s="81">
        <f>IF(ISNUMBER('Tabulka č. 4'!D36-'KN 2018 OV tab.4'!D36),ROUND('Tabulka č. 4'!D36-'KN 2018 OV tab.4'!D36,0),"")</f>
        <v>0</v>
      </c>
      <c r="E36" s="81">
        <f>IF(ISNUMBER('Tabulka č. 4'!E36-'KN 2018 OV tab.4'!E36),ROUND('Tabulka č. 4'!E36-'KN 2018 OV tab.4'!E36,0),"")</f>
        <v>15</v>
      </c>
      <c r="F36" s="81">
        <f>IF(ISNUMBER('Tabulka č. 4'!F36-'KN 2018 OV tab.4'!F36),ROUND('Tabulka č. 4'!F36-'KN 2018 OV tab.4'!F36,0),"")</f>
        <v>0</v>
      </c>
      <c r="G36" s="81">
        <f>IF(ISNUMBER('Tabulka č. 4'!G36-'KN 2018 OV tab.4'!G36),ROUND('Tabulka č. 4'!G36-'KN 2018 OV tab.4'!G36,0),"")</f>
        <v>14</v>
      </c>
      <c r="H36" s="81">
        <f>IF(ISNUMBER('Tabulka č. 4'!H36-'KN 2018 OV tab.4'!H36),ROUND('Tabulka č. 4'!H36-'KN 2018 OV tab.4'!H36,0),"")</f>
        <v>0</v>
      </c>
      <c r="I36" s="81">
        <f>IF(ISNUMBER('Tabulka č. 4'!I36-'KN 2018 OV tab.4'!I36),ROUND('Tabulka č. 4'!I36-'KN 2018 OV tab.4'!I36,0),"")</f>
        <v>1</v>
      </c>
      <c r="J36" s="81">
        <f>IF(ISNUMBER('Tabulka č. 4'!J36-'KN 2018 OV tab.4'!J36),ROUND('Tabulka č. 4'!J36-'KN 2018 OV tab.4'!J36,0),"")</f>
        <v>10</v>
      </c>
      <c r="K36" s="81">
        <f>IF(ISNUMBER('Tabulka č. 4'!K36-'KN 2018 OV tab.4'!K36),ROUND('Tabulka č. 4'!K36-'KN 2018 OV tab.4'!K36,0),"")</f>
        <v>24</v>
      </c>
      <c r="L36" s="81">
        <f>IF(ISNUMBER('Tabulka č. 4'!L36-'KN 2018 OV tab.4'!L36),ROUND('Tabulka č. 4'!L36-'KN 2018 OV tab.4'!L36,0),"")</f>
        <v>0</v>
      </c>
      <c r="M36" s="81">
        <f>IF(ISNUMBER('Tabulka č. 4'!M36-'KN 2018 OV tab.4'!M36),ROUND('Tabulka č. 4'!M36-'KN 2018 OV tab.4'!M36,0),"")</f>
        <v>0</v>
      </c>
      <c r="N36" s="81">
        <f>IF(ISNUMBER('Tabulka č. 4'!N36-'KN 2018 OV tab.4'!N36),ROUND('Tabulka č. 4'!N36-'KN 2018 OV tab.4'!N36,0),"")</f>
        <v>0</v>
      </c>
      <c r="O36" s="82">
        <f>IF(ISNUMBER('Tabulka č. 4'!O36-'KN 2018 OV tab.4'!O36),ROUND('Tabulka č. 4'!O36-'KN 2018 OV tab.4'!O36,0),"")</f>
        <v>25</v>
      </c>
      <c r="P36" s="47">
        <f t="shared" ref="P36:P40" si="4">IF(ISNUMBER(AVERAGE(B36:O36)),AVERAGE(B36:O36),"")</f>
        <v>6.3571428571428568</v>
      </c>
    </row>
    <row r="37" spans="1:16" x14ac:dyDescent="0.25">
      <c r="A37" s="43" t="s">
        <v>25</v>
      </c>
      <c r="B37" s="83">
        <f>IF(ISNUMBER('Tabulka č. 4'!B37-'KN 2018 OV tab.4'!B37),ROUND('Tabulka č. 4'!B37-'KN 2018 OV tab.4'!B37,2),"")</f>
        <v>0</v>
      </c>
      <c r="C37" s="83">
        <f>IF(ISNUMBER('Tabulka č. 4'!C37-'KN 2018 OV tab.4'!C37),ROUND('Tabulka č. 4'!C37-'KN 2018 OV tab.4'!C37,2),"")</f>
        <v>-1.37</v>
      </c>
      <c r="D37" s="83">
        <f>IF(ISNUMBER('Tabulka č. 4'!D37-'KN 2018 OV tab.4'!D37),ROUND('Tabulka č. 4'!D37-'KN 2018 OV tab.4'!D37,2),"")</f>
        <v>0</v>
      </c>
      <c r="E37" s="83">
        <f>IF(ISNUMBER('Tabulka č. 4'!E37-'KN 2018 OV tab.4'!E37),ROUND('Tabulka č. 4'!E37-'KN 2018 OV tab.4'!E37,2),"")</f>
        <v>0</v>
      </c>
      <c r="F37" s="83">
        <f>IF(ISNUMBER('Tabulka č. 4'!F37-'KN 2018 OV tab.4'!F37),ROUND('Tabulka č. 4'!F37-'KN 2018 OV tab.4'!F37,2),"")</f>
        <v>-7.39</v>
      </c>
      <c r="G37" s="84">
        <f>IF(ISNUMBER('Tabulka č. 4'!G37-'KN 2018 OV tab.4'!G37),ROUND('Tabulka č. 4'!G37-'KN 2018 OV tab.4'!G37,2),"")</f>
        <v>-0.6</v>
      </c>
      <c r="H37" s="83">
        <f>IF(ISNUMBER('Tabulka č. 4'!H37-'KN 2018 OV tab.4'!H37),ROUND('Tabulka č. 4'!H37-'KN 2018 OV tab.4'!H37,2),"")</f>
        <v>-0.46</v>
      </c>
      <c r="I37" s="83">
        <f>IF(ISNUMBER('Tabulka č. 4'!I37-'KN 2018 OV tab.4'!I37),ROUND('Tabulka č. 4'!I37-'KN 2018 OV tab.4'!I37,2),"")</f>
        <v>0</v>
      </c>
      <c r="J37" s="83">
        <f>IF(ISNUMBER('Tabulka č. 4'!J37-'KN 2018 OV tab.4'!J37),ROUND('Tabulka č. 4'!J37-'KN 2018 OV tab.4'!J37,2),"")</f>
        <v>0</v>
      </c>
      <c r="K37" s="83">
        <f>IF(ISNUMBER('Tabulka č. 4'!K37-'KN 2018 OV tab.4'!K37),ROUND('Tabulka č. 4'!K37-'KN 2018 OV tab.4'!K37,2),"")</f>
        <v>0</v>
      </c>
      <c r="L37" s="83">
        <f>IF(ISNUMBER('Tabulka č. 4'!L37-'KN 2018 OV tab.4'!L37),ROUND('Tabulka č. 4'!L37-'KN 2018 OV tab.4'!L37,2),"")</f>
        <v>-0.01</v>
      </c>
      <c r="M37" s="83">
        <f>IF(ISNUMBER('Tabulka č. 4'!M37-'KN 2018 OV tab.4'!M37),ROUND('Tabulka č. 4'!M37-'KN 2018 OV tab.4'!M37,2),"")</f>
        <v>0</v>
      </c>
      <c r="N37" s="83">
        <f>IF(ISNUMBER('Tabulka č. 4'!N37-'KN 2018 OV tab.4'!N37),ROUND('Tabulka č. 4'!N37-'KN 2018 OV tab.4'!N37,2),"")</f>
        <v>0</v>
      </c>
      <c r="O37" s="85">
        <f>IF(ISNUMBER('Tabulka č. 4'!O37-'KN 2018 OV tab.4'!O37),ROUND('Tabulka č. 4'!O37-'KN 2018 OV tab.4'!O37,2),"")</f>
        <v>0</v>
      </c>
      <c r="P37" s="48">
        <f t="shared" si="4"/>
        <v>-0.70214285714285718</v>
      </c>
    </row>
    <row r="38" spans="1:16" s="39" customFormat="1" x14ac:dyDescent="0.25">
      <c r="A38" s="42" t="s">
        <v>26</v>
      </c>
      <c r="B38" s="86">
        <f>IF(ISNUMBER('Tabulka č. 4'!B38-'KN 2018 OV tab.4'!B38),ROUND('Tabulka č. 4'!B38-'KN 2018 OV tab.4'!B38,0),"")</f>
        <v>5000</v>
      </c>
      <c r="C38" s="86">
        <f>IF(ISNUMBER('Tabulka č. 4'!C38-'KN 2018 OV tab.4'!C38),ROUND('Tabulka č. 4'!C38-'KN 2018 OV tab.4'!C38,0),"")</f>
        <v>4342</v>
      </c>
      <c r="D38" s="86">
        <f>IF(ISNUMBER('Tabulka č. 4'!D38-'KN 2018 OV tab.4'!D38),ROUND('Tabulka č. 4'!D38-'KN 2018 OV tab.4'!D38,0),"")</f>
        <v>4796</v>
      </c>
      <c r="E38" s="86">
        <f>IF(ISNUMBER('Tabulka č. 4'!E38-'KN 2018 OV tab.4'!E38),ROUND('Tabulka č. 4'!E38-'KN 2018 OV tab.4'!E38,0),"")</f>
        <v>4930</v>
      </c>
      <c r="F38" s="86">
        <f>IF(ISNUMBER('Tabulka č. 4'!F38-'KN 2018 OV tab.4'!F38),ROUND('Tabulka č. 4'!F38-'KN 2018 OV tab.4'!F38,0),"")</f>
        <v>4700</v>
      </c>
      <c r="G38" s="86">
        <f>IF(ISNUMBER('Tabulka č. 4'!G38-'KN 2018 OV tab.4'!G38),ROUND('Tabulka č. 4'!G38-'KN 2018 OV tab.4'!G38,0),"")</f>
        <v>4265</v>
      </c>
      <c r="H38" s="86">
        <f>IF(ISNUMBER('Tabulka č. 4'!H38-'KN 2018 OV tab.4'!H38),ROUND('Tabulka č. 4'!H38-'KN 2018 OV tab.4'!H38,0),"")</f>
        <v>4490</v>
      </c>
      <c r="I38" s="86">
        <f>IF(ISNUMBER('Tabulka č. 4'!I38-'KN 2018 OV tab.4'!I38),ROUND('Tabulka č. 4'!I38-'KN 2018 OV tab.4'!I38,0),"")</f>
        <v>4602</v>
      </c>
      <c r="J38" s="86">
        <f>IF(ISNUMBER('Tabulka č. 4'!J38-'KN 2018 OV tab.4'!J38),ROUND('Tabulka č. 4'!J38-'KN 2018 OV tab.4'!J38,0),"")</f>
        <v>4223</v>
      </c>
      <c r="K38" s="86">
        <f>IF(ISNUMBER('Tabulka č. 4'!K38-'KN 2018 OV tab.4'!K38),ROUND('Tabulka č. 4'!K38-'KN 2018 OV tab.4'!K38,0),"")</f>
        <v>5228</v>
      </c>
      <c r="L38" s="87">
        <f>IF(ISNUMBER('Tabulka č. 4'!L38-'KN 2018 OV tab.4'!L38),ROUND('Tabulka č. 4'!L38-'KN 2018 OV tab.4'!L38,0),"")</f>
        <v>4676</v>
      </c>
      <c r="M38" s="86">
        <f>IF(ISNUMBER('Tabulka č. 4'!M38-'KN 2018 OV tab.4'!M38),ROUND('Tabulka č. 4'!M38-'KN 2018 OV tab.4'!M38,0),"")</f>
        <v>4897</v>
      </c>
      <c r="N38" s="86">
        <f>IF(ISNUMBER('Tabulka č. 4'!N38-'KN 2018 OV tab.4'!N38),ROUND('Tabulka č. 4'!N38-'KN 2018 OV tab.4'!N38,0),"")</f>
        <v>5346</v>
      </c>
      <c r="O38" s="88">
        <f>IF(ISNUMBER('Tabulka č. 4'!O38-'KN 2018 OV tab.4'!O38),ROUND('Tabulka č. 4'!O38-'KN 2018 OV tab.4'!O38,0),"")</f>
        <v>5050</v>
      </c>
      <c r="P38" s="49">
        <f t="shared" si="4"/>
        <v>4753.2142857142853</v>
      </c>
    </row>
    <row r="39" spans="1:16" x14ac:dyDescent="0.25">
      <c r="A39" s="43" t="s">
        <v>27</v>
      </c>
      <c r="B39" s="83">
        <f>IF(ISNUMBER('Tabulka č. 4'!B39-'KN 2018 OV tab.4'!B39),ROUND('Tabulka č. 4'!B39-'KN 2018 OV tab.4'!B39,2),"")</f>
        <v>0</v>
      </c>
      <c r="C39" s="83">
        <f>IF(ISNUMBER('Tabulka č. 4'!C39-'KN 2018 OV tab.4'!C39),ROUND('Tabulka č. 4'!C39-'KN 2018 OV tab.4'!C39,2),"")</f>
        <v>0</v>
      </c>
      <c r="D39" s="83">
        <f>IF(ISNUMBER('Tabulka č. 4'!D39-'KN 2018 OV tab.4'!D39),ROUND('Tabulka č. 4'!D39-'KN 2018 OV tab.4'!D39,2),"")</f>
        <v>0</v>
      </c>
      <c r="E39" s="83">
        <f>IF(ISNUMBER('Tabulka č. 4'!E39-'KN 2018 OV tab.4'!E39),ROUND('Tabulka č. 4'!E39-'KN 2018 OV tab.4'!E39,2),"")</f>
        <v>0</v>
      </c>
      <c r="F39" s="83">
        <f>IF(ISNUMBER('Tabulka č. 4'!F39-'KN 2018 OV tab.4'!F39),ROUND('Tabulka č. 4'!F39-'KN 2018 OV tab.4'!F39,2),"")</f>
        <v>-0.73</v>
      </c>
      <c r="G39" s="84">
        <f>IF(ISNUMBER('Tabulka č. 4'!G39-'KN 2018 OV tab.4'!G39),ROUND('Tabulka č. 4'!G39-'KN 2018 OV tab.4'!G39,2),"")</f>
        <v>0</v>
      </c>
      <c r="H39" s="83">
        <f>IF(ISNUMBER('Tabulka č. 4'!H39-'KN 2018 OV tab.4'!H39),ROUND('Tabulka č. 4'!H39-'KN 2018 OV tab.4'!H39,2),"")</f>
        <v>0</v>
      </c>
      <c r="I39" s="83">
        <f>IF(ISNUMBER('Tabulka č. 4'!I39-'KN 2018 OV tab.4'!I39),ROUND('Tabulka č. 4'!I39-'KN 2018 OV tab.4'!I39,2),"")</f>
        <v>0</v>
      </c>
      <c r="J39" s="83">
        <f>IF(ISNUMBER('Tabulka č. 4'!J39-'KN 2018 OV tab.4'!J39),ROUND('Tabulka č. 4'!J39-'KN 2018 OV tab.4'!J39,2),"")</f>
        <v>0</v>
      </c>
      <c r="K39" s="83">
        <f>IF(ISNUMBER('Tabulka č. 4'!K39-'KN 2018 OV tab.4'!K39),ROUND('Tabulka č. 4'!K39-'KN 2018 OV tab.4'!K39,2),"")</f>
        <v>0</v>
      </c>
      <c r="L39" s="83">
        <f>IF(ISNUMBER('Tabulka č. 4'!L39-'KN 2018 OV tab.4'!L39),ROUND('Tabulka č. 4'!L39-'KN 2018 OV tab.4'!L39,2),"")</f>
        <v>0</v>
      </c>
      <c r="M39" s="83">
        <f>IF(ISNUMBER('Tabulka č. 4'!M39-'KN 2018 OV tab.4'!M39),ROUND('Tabulka č. 4'!M39-'KN 2018 OV tab.4'!M39,2),"")</f>
        <v>0</v>
      </c>
      <c r="N39" s="83">
        <f>IF(ISNUMBER('Tabulka č. 4'!N39-'KN 2018 OV tab.4'!N39),ROUND('Tabulka č. 4'!N39-'KN 2018 OV tab.4'!N39,2),"")</f>
        <v>0</v>
      </c>
      <c r="O39" s="85">
        <f>IF(ISNUMBER('Tabulka č. 4'!O39-'KN 2018 OV tab.4'!O39),ROUND('Tabulka č. 4'!O39-'KN 2018 OV tab.4'!O39,2),"")</f>
        <v>0</v>
      </c>
      <c r="P39" s="48">
        <f t="shared" si="4"/>
        <v>-5.2142857142857144E-2</v>
      </c>
    </row>
    <row r="40" spans="1:16" s="39" customFormat="1" ht="15.75" thickBot="1" x14ac:dyDescent="0.3">
      <c r="A40" s="44" t="s">
        <v>28</v>
      </c>
      <c r="B40" s="89">
        <f>IF(ISNUMBER('Tabulka č. 4'!B40-'KN 2018 OV tab.4'!B40),ROUND('Tabulka č. 4'!B40-'KN 2018 OV tab.4'!B40,0),"")</f>
        <v>2260</v>
      </c>
      <c r="C40" s="89">
        <f>IF(ISNUMBER('Tabulka č. 4'!C40-'KN 2018 OV tab.4'!C40),ROUND('Tabulka č. 4'!C40-'KN 2018 OV tab.4'!C40,0),"")</f>
        <v>1963</v>
      </c>
      <c r="D40" s="89">
        <f>IF(ISNUMBER('Tabulka č. 4'!D40-'KN 2018 OV tab.4'!D40),ROUND('Tabulka č. 4'!D40-'KN 2018 OV tab.4'!D40,0),"")</f>
        <v>1923</v>
      </c>
      <c r="E40" s="89">
        <f>IF(ISNUMBER('Tabulka č. 4'!E40-'KN 2018 OV tab.4'!E40),ROUND('Tabulka č. 4'!E40-'KN 2018 OV tab.4'!E40,0),"")</f>
        <v>1998</v>
      </c>
      <c r="F40" s="89">
        <f>IF(ISNUMBER('Tabulka č. 4'!F40-'KN 2018 OV tab.4'!F40),ROUND('Tabulka č. 4'!F40-'KN 2018 OV tab.4'!F40,0),"")</f>
        <v>2200</v>
      </c>
      <c r="G40" s="89">
        <f>IF(ISNUMBER('Tabulka č. 4'!G40-'KN 2018 OV tab.4'!G40),ROUND('Tabulka č. 4'!G40-'KN 2018 OV tab.4'!G40,0),"")</f>
        <v>1773</v>
      </c>
      <c r="H40" s="89">
        <f>IF(ISNUMBER('Tabulka č. 4'!H40-'KN 2018 OV tab.4'!H40),ROUND('Tabulka č. 4'!H40-'KN 2018 OV tab.4'!H40,0),"")</f>
        <v>2200</v>
      </c>
      <c r="I40" s="89">
        <f>IF(ISNUMBER('Tabulka č. 4'!I40-'KN 2018 OV tab.4'!I40),ROUND('Tabulka č. 4'!I40-'KN 2018 OV tab.4'!I40,0),"")</f>
        <v>2024</v>
      </c>
      <c r="J40" s="89">
        <f>IF(ISNUMBER('Tabulka č. 4'!J40-'KN 2018 OV tab.4'!J40),ROUND('Tabulka č. 4'!J40-'KN 2018 OV tab.4'!J40,0),"")</f>
        <v>2529</v>
      </c>
      <c r="K40" s="89">
        <f>IF(ISNUMBER('Tabulka č. 4'!K40-'KN 2018 OV tab.4'!K40),ROUND('Tabulka č. 4'!K40-'KN 2018 OV tab.4'!K40,0),"")</f>
        <v>2139</v>
      </c>
      <c r="L40" s="90">
        <f>IF(ISNUMBER('Tabulka č. 4'!L40-'KN 2018 OV tab.4'!L40),ROUND('Tabulka č. 4'!L40-'KN 2018 OV tab.4'!L40,0),"")</f>
        <v>2183</v>
      </c>
      <c r="M40" s="89">
        <f>IF(ISNUMBER('Tabulka č. 4'!M40-'KN 2018 OV tab.4'!M40),ROUND('Tabulka č. 4'!M40-'KN 2018 OV tab.4'!M40,0),"")</f>
        <v>2033</v>
      </c>
      <c r="N40" s="89">
        <f>IF(ISNUMBER('Tabulka č. 4'!N40-'KN 2018 OV tab.4'!N40),ROUND('Tabulka č. 4'!N40-'KN 2018 OV tab.4'!N40,0),"")</f>
        <v>2650</v>
      </c>
      <c r="O40" s="91">
        <f>IF(ISNUMBER('Tabulka č. 4'!O40-'KN 2018 OV tab.4'!O40),ROUND('Tabulka č. 4'!O40-'KN 2018 OV tab.4'!O40,0),"")</f>
        <v>2170</v>
      </c>
      <c r="P40" s="50">
        <f t="shared" si="4"/>
        <v>2146.0714285714284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P36" sqref="P36"/>
    </sheetView>
  </sheetViews>
  <sheetFormatPr defaultRowHeight="15" x14ac:dyDescent="0.25"/>
  <cols>
    <col min="1" max="1" width="18.42578125" style="45" customWidth="1"/>
    <col min="2" max="15" width="7.140625" style="1" customWidth="1"/>
    <col min="16" max="16" width="7.57031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2018 a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2019 oproti roku 2018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2019'!A28</f>
        <v>23-51-H/01 Strojní mechanik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5'!B7-'KN 2018 OV tab.5'!B7),ROUND('Tabulka č. 5'!B7-'KN 2018 OV tab.5'!B7,0),"")</f>
        <v>3992</v>
      </c>
      <c r="C7" s="79">
        <f>IF(ISNUMBER('Tabulka č. 5'!C7-'KN 2018 OV tab.5'!C7),ROUND('Tabulka č. 5'!C7-'KN 2018 OV tab.5'!C7,0),"")</f>
        <v>4890</v>
      </c>
      <c r="D7" s="79">
        <f>IF(ISNUMBER('Tabulka č. 5'!D7-'KN 2018 OV tab.5'!D7),ROUND('Tabulka č. 5'!D7-'KN 2018 OV tab.5'!D7,0),"")</f>
        <v>3393</v>
      </c>
      <c r="E7" s="79">
        <f>IF(ISNUMBER('Tabulka č. 5'!E7-'KN 2018 OV tab.5'!E7),ROUND('Tabulka č. 5'!E7-'KN 2018 OV tab.5'!E7,0),"")</f>
        <v>6529</v>
      </c>
      <c r="F7" s="79">
        <f>IF(ISNUMBER('Tabulka č. 5'!F7-'KN 2018 OV tab.5'!F7),ROUND('Tabulka č. 5'!F7-'KN 2018 OV tab.5'!F7,0),"")</f>
        <v>3251</v>
      </c>
      <c r="G7" s="79">
        <f>IF(ISNUMBER('Tabulka č. 5'!G7-'KN 2018 OV tab.5'!G7),ROUND('Tabulka č. 5'!G7-'KN 2018 OV tab.5'!G7,0),"")</f>
        <v>6787</v>
      </c>
      <c r="H7" s="79">
        <f>IF(ISNUMBER('Tabulka č. 5'!H7-'KN 2018 OV tab.5'!H7),ROUND('Tabulka č. 5'!H7-'KN 2018 OV tab.5'!H7,0),"")</f>
        <v>4129</v>
      </c>
      <c r="I7" s="79">
        <f>IF(ISNUMBER('Tabulka č. 5'!I7-'KN 2018 OV tab.5'!I7),ROUND('Tabulka č. 5'!I7-'KN 2018 OV tab.5'!I7,0),"")</f>
        <v>3375</v>
      </c>
      <c r="J7" s="79">
        <f>IF(ISNUMBER('Tabulka č. 5'!J7-'KN 2018 OV tab.5'!J7),ROUND('Tabulka č. 5'!J7-'KN 2018 OV tab.5'!J7,0),"")</f>
        <v>3495</v>
      </c>
      <c r="K7" s="79">
        <f>IF(ISNUMBER('Tabulka č. 5'!K7-'KN 2018 OV tab.5'!K7),ROUND('Tabulka č. 5'!K7-'KN 2018 OV tab.5'!K7,0),"")</f>
        <v>3780</v>
      </c>
      <c r="L7" s="79">
        <f>IF(ISNUMBER('Tabulka č. 5'!L7-'KN 2018 OV tab.5'!L7),ROUND('Tabulka č. 5'!L7-'KN 2018 OV tab.5'!L7,0),"")</f>
        <v>2670</v>
      </c>
      <c r="M7" s="79">
        <f>IF(ISNUMBER('Tabulka č. 5'!M7-'KN 2018 OV tab.5'!M7),ROUND('Tabulka č. 5'!M7-'KN 2018 OV tab.5'!M7,0),"")</f>
        <v>3368</v>
      </c>
      <c r="N7" s="79">
        <f>IF(ISNUMBER('Tabulka č. 5'!N7-'KN 2018 OV tab.5'!N7),ROUND('Tabulka č. 5'!N7-'KN 2018 OV tab.5'!N7,0),"")</f>
        <v>11474</v>
      </c>
      <c r="O7" s="80">
        <f>IF(ISNUMBER('Tabulka č. 5'!O7-'KN 2018 OV tab.5'!O7),ROUND('Tabulka č. 5'!O7-'KN 2018 OV tab.5'!O7,0),"")</f>
        <v>3415</v>
      </c>
      <c r="P7" s="46">
        <f>IF(ISNUMBER(AVERAGE(B7:O7)),AVERAGE(B7:O7),"")</f>
        <v>4610.5714285714284</v>
      </c>
    </row>
    <row r="8" spans="1:31" s="39" customFormat="1" x14ac:dyDescent="0.25">
      <c r="A8" s="42" t="s">
        <v>52</v>
      </c>
      <c r="B8" s="81">
        <f>IF(ISNUMBER('Tabulka č. 5'!B8-'KN 2018 OV tab.5'!B8),ROUND('Tabulka č. 5'!B8-'KN 2018 OV tab.5'!B8,0),"")</f>
        <v>0</v>
      </c>
      <c r="C8" s="81">
        <f>IF(ISNUMBER('Tabulka č. 5'!C8-'KN 2018 OV tab.5'!C8),ROUND('Tabulka č. 5'!C8-'KN 2018 OV tab.5'!C8,0),"")</f>
        <v>0</v>
      </c>
      <c r="D8" s="81">
        <f>IF(ISNUMBER('Tabulka č. 5'!D8-'KN 2018 OV tab.5'!D8),ROUND('Tabulka č. 5'!D8-'KN 2018 OV tab.5'!D8,0),"")</f>
        <v>0</v>
      </c>
      <c r="E8" s="81">
        <f>IF(ISNUMBER('Tabulka č. 5'!E8-'KN 2018 OV tab.5'!E8),ROUND('Tabulka č. 5'!E8-'KN 2018 OV tab.5'!E8,0),"")</f>
        <v>15</v>
      </c>
      <c r="F8" s="81">
        <f>IF(ISNUMBER('Tabulka č. 5'!F8-'KN 2018 OV tab.5'!F8),ROUND('Tabulka č. 5'!F8-'KN 2018 OV tab.5'!F8,0),"")</f>
        <v>0</v>
      </c>
      <c r="G8" s="81">
        <f>IF(ISNUMBER('Tabulka č. 5'!G8-'KN 2018 OV tab.5'!G8),ROUND('Tabulka č. 5'!G8-'KN 2018 OV tab.5'!G8,0),"")</f>
        <v>29</v>
      </c>
      <c r="H8" s="81">
        <f>IF(ISNUMBER('Tabulka č. 5'!H8-'KN 2018 OV tab.5'!H8),ROUND('Tabulka č. 5'!H8-'KN 2018 OV tab.5'!H8,0),"")</f>
        <v>0</v>
      </c>
      <c r="I8" s="81">
        <f>IF(ISNUMBER('Tabulka č. 5'!I8-'KN 2018 OV tab.5'!I8),ROUND('Tabulka č. 5'!I8-'KN 2018 OV tab.5'!I8,0),"")</f>
        <v>0</v>
      </c>
      <c r="J8" s="81">
        <f>IF(ISNUMBER('Tabulka č. 5'!J8-'KN 2018 OV tab.5'!J8),ROUND('Tabulka č. 5'!J8-'KN 2018 OV tab.5'!J8,0),"")</f>
        <v>11</v>
      </c>
      <c r="K8" s="81">
        <f>IF(ISNUMBER('Tabulka č. 5'!K8-'KN 2018 OV tab.5'!K8),ROUND('Tabulka č. 5'!K8-'KN 2018 OV tab.5'!K8,0),"")</f>
        <v>23</v>
      </c>
      <c r="L8" s="81">
        <f>IF(ISNUMBER('Tabulka č. 5'!L8-'KN 2018 OV tab.5'!L8),ROUND('Tabulka č. 5'!L8-'KN 2018 OV tab.5'!L8,0),"")</f>
        <v>0</v>
      </c>
      <c r="M8" s="81">
        <f>IF(ISNUMBER('Tabulka č. 5'!M8-'KN 2018 OV tab.5'!M8),ROUND('Tabulka č. 5'!M8-'KN 2018 OV tab.5'!M8,0),"")</f>
        <v>0</v>
      </c>
      <c r="N8" s="81">
        <f>IF(ISNUMBER('Tabulka č. 5'!N8-'KN 2018 OV tab.5'!N8),ROUND('Tabulka č. 5'!N8-'KN 2018 OV tab.5'!N8,0),"")</f>
        <v>0</v>
      </c>
      <c r="O8" s="82">
        <f>IF(ISNUMBER('Tabulka č. 5'!O8-'KN 2018 OV tab.5'!O8),ROUND('Tabulka č. 5'!O8-'KN 2018 OV tab.5'!O8,0),"")</f>
        <v>25</v>
      </c>
      <c r="P8" s="47">
        <f t="shared" ref="P8:P12" si="0">IF(ISNUMBER(AVERAGE(B8:O8)),AVERAGE(B8:O8),"")</f>
        <v>7.3571428571428568</v>
      </c>
    </row>
    <row r="9" spans="1:31" x14ac:dyDescent="0.25">
      <c r="A9" s="43" t="s">
        <v>25</v>
      </c>
      <c r="B9" s="83">
        <f>IF(ISNUMBER('Tabulka č. 5'!B9-'KN 2018 OV tab.5'!B9),ROUND('Tabulka č. 5'!B9-'KN 2018 OV tab.5'!B9,2),"")</f>
        <v>0</v>
      </c>
      <c r="C9" s="83">
        <f>IF(ISNUMBER('Tabulka č. 5'!C9-'KN 2018 OV tab.5'!C9),ROUND('Tabulka č. 5'!C9-'KN 2018 OV tab.5'!C9,2),"")</f>
        <v>-1.37</v>
      </c>
      <c r="D9" s="83">
        <f>IF(ISNUMBER('Tabulka č. 5'!D9-'KN 2018 OV tab.5'!D9),ROUND('Tabulka č. 5'!D9-'KN 2018 OV tab.5'!D9,2),"")</f>
        <v>0</v>
      </c>
      <c r="E9" s="83">
        <f>IF(ISNUMBER('Tabulka č. 5'!E9-'KN 2018 OV tab.5'!E9),ROUND('Tabulka č. 5'!E9-'KN 2018 OV tab.5'!E9,2),"")</f>
        <v>-3.01</v>
      </c>
      <c r="F9" s="83">
        <f>IF(ISNUMBER('Tabulka č. 5'!F9-'KN 2018 OV tab.5'!F9),ROUND('Tabulka č. 5'!F9-'KN 2018 OV tab.5'!F9,2),"")</f>
        <v>0.73</v>
      </c>
      <c r="G9" s="84">
        <f>IF(ISNUMBER('Tabulka č. 5'!G9-'KN 2018 OV tab.5'!G9),ROUND('Tabulka č. 5'!G9-'KN 2018 OV tab.5'!G9,2),"")</f>
        <v>-3.61</v>
      </c>
      <c r="H9" s="83">
        <f>IF(ISNUMBER('Tabulka č. 5'!H9-'KN 2018 OV tab.5'!H9),ROUND('Tabulka č. 5'!H9-'KN 2018 OV tab.5'!H9,2),"")</f>
        <v>-0.55000000000000004</v>
      </c>
      <c r="I9" s="83">
        <f>IF(ISNUMBER('Tabulka č. 5'!I9-'KN 2018 OV tab.5'!I9),ROUND('Tabulka č. 5'!I9-'KN 2018 OV tab.5'!I9,2),"")</f>
        <v>0</v>
      </c>
      <c r="J9" s="83">
        <f>IF(ISNUMBER('Tabulka č. 5'!J9-'KN 2018 OV tab.5'!J9),ROUND('Tabulka č. 5'!J9-'KN 2018 OV tab.5'!J9,2),"")</f>
        <v>0</v>
      </c>
      <c r="K9" s="83">
        <f>IF(ISNUMBER('Tabulka č. 5'!K9-'KN 2018 OV tab.5'!K9),ROUND('Tabulka č. 5'!K9-'KN 2018 OV tab.5'!K9,2),"")</f>
        <v>0</v>
      </c>
      <c r="L9" s="83">
        <f>IF(ISNUMBER('Tabulka č. 5'!L9-'KN 2018 OV tab.5'!L9),ROUND('Tabulka č. 5'!L9-'KN 2018 OV tab.5'!L9,2),"")</f>
        <v>0.77</v>
      </c>
      <c r="M9" s="83">
        <f>IF(ISNUMBER('Tabulka č. 5'!M9-'KN 2018 OV tab.5'!M9),ROUND('Tabulka č. 5'!M9-'KN 2018 OV tab.5'!M9,2),"")</f>
        <v>0</v>
      </c>
      <c r="N9" s="83">
        <f>IF(ISNUMBER('Tabulka č. 5'!N9-'KN 2018 OV tab.5'!N9),ROUND('Tabulka č. 5'!N9-'KN 2018 OV tab.5'!N9,2),"")</f>
        <v>-3.5</v>
      </c>
      <c r="O9" s="85">
        <f>IF(ISNUMBER('Tabulka č. 5'!O9-'KN 2018 OV tab.5'!O9),ROUND('Tabulka č. 5'!O9-'KN 2018 OV tab.5'!O9,2),"")</f>
        <v>0</v>
      </c>
      <c r="P9" s="48">
        <f t="shared" si="0"/>
        <v>-0.75285714285714278</v>
      </c>
    </row>
    <row r="10" spans="1:31" s="39" customFormat="1" x14ac:dyDescent="0.25">
      <c r="A10" s="42" t="s">
        <v>26</v>
      </c>
      <c r="B10" s="86">
        <f>IF(ISNUMBER('Tabulka č. 5'!B10-'KN 2018 OV tab.5'!B10),ROUND('Tabulka č. 5'!B10-'KN 2018 OV tab.5'!B10,0),"")</f>
        <v>5000</v>
      </c>
      <c r="C10" s="86">
        <f>IF(ISNUMBER('Tabulka č. 5'!C10-'KN 2018 OV tab.5'!C10),ROUND('Tabulka č. 5'!C10-'KN 2018 OV tab.5'!C10,0),"")</f>
        <v>4342</v>
      </c>
      <c r="D10" s="86">
        <f>IF(ISNUMBER('Tabulka č. 5'!D10-'KN 2018 OV tab.5'!D10),ROUND('Tabulka č. 5'!D10-'KN 2018 OV tab.5'!D10,0),"")</f>
        <v>4796</v>
      </c>
      <c r="E10" s="86">
        <f>IF(ISNUMBER('Tabulka č. 5'!E10-'KN 2018 OV tab.5'!E10),ROUND('Tabulka č. 5'!E10-'KN 2018 OV tab.5'!E10,0),"")</f>
        <v>4930</v>
      </c>
      <c r="F10" s="86">
        <f>IF(ISNUMBER('Tabulka č. 5'!F10-'KN 2018 OV tab.5'!F10),ROUND('Tabulka č. 5'!F10-'KN 2018 OV tab.5'!F10,0),"")</f>
        <v>4700</v>
      </c>
      <c r="G10" s="86">
        <f>IF(ISNUMBER('Tabulka č. 5'!G10-'KN 2018 OV tab.5'!G10),ROUND('Tabulka č. 5'!G10-'KN 2018 OV tab.5'!G10,0),"")</f>
        <v>4265</v>
      </c>
      <c r="H10" s="86">
        <f>IF(ISNUMBER('Tabulka č. 5'!H10-'KN 2018 OV tab.5'!H10),ROUND('Tabulka č. 5'!H10-'KN 2018 OV tab.5'!H10,0),"")</f>
        <v>4490</v>
      </c>
      <c r="I10" s="86">
        <f>IF(ISNUMBER('Tabulka č. 5'!I10-'KN 2018 OV tab.5'!I10),ROUND('Tabulka č. 5'!I10-'KN 2018 OV tab.5'!I10,0),"")</f>
        <v>4602</v>
      </c>
      <c r="J10" s="86">
        <f>IF(ISNUMBER('Tabulka č. 5'!J10-'KN 2018 OV tab.5'!J10),ROUND('Tabulka č. 5'!J10-'KN 2018 OV tab.5'!J10,0),"")</f>
        <v>4223</v>
      </c>
      <c r="K10" s="86">
        <f>IF(ISNUMBER('Tabulka č. 5'!K10-'KN 2018 OV tab.5'!K10),ROUND('Tabulka č. 5'!K10-'KN 2018 OV tab.5'!K10,0),"")</f>
        <v>5228</v>
      </c>
      <c r="L10" s="87">
        <f>IF(ISNUMBER('Tabulka č. 5'!L10-'KN 2018 OV tab.5'!L10),ROUND('Tabulka č. 5'!L10-'KN 2018 OV tab.5'!L10,0),"")</f>
        <v>4676</v>
      </c>
      <c r="M10" s="86">
        <f>IF(ISNUMBER('Tabulka č. 5'!M10-'KN 2018 OV tab.5'!M10),ROUND('Tabulka č. 5'!M10-'KN 2018 OV tab.5'!M10,0),"")</f>
        <v>4897</v>
      </c>
      <c r="N10" s="86">
        <f>IF(ISNUMBER('Tabulka č. 5'!N10-'KN 2018 OV tab.5'!N10),ROUND('Tabulka č. 5'!N10-'KN 2018 OV tab.5'!N10,0),"")</f>
        <v>5346</v>
      </c>
      <c r="O10" s="88">
        <f>IF(ISNUMBER('Tabulka č. 5'!O10-'KN 2018 OV tab.5'!O10),ROUND('Tabulka č. 5'!O10-'KN 2018 OV tab.5'!O10,0),"")</f>
        <v>5050</v>
      </c>
      <c r="P10" s="49">
        <f t="shared" si="0"/>
        <v>4753.2142857142853</v>
      </c>
    </row>
    <row r="11" spans="1:31" x14ac:dyDescent="0.25">
      <c r="A11" s="43" t="s">
        <v>27</v>
      </c>
      <c r="B11" s="83">
        <f>IF(ISNUMBER('Tabulka č. 5'!B11-'KN 2018 OV tab.5'!B11),ROUND('Tabulka č. 5'!B11-'KN 2018 OV tab.5'!B11,2),"")</f>
        <v>0</v>
      </c>
      <c r="C11" s="83">
        <f>IF(ISNUMBER('Tabulka č. 5'!C11-'KN 2018 OV tab.5'!C11),ROUND('Tabulka č. 5'!C11-'KN 2018 OV tab.5'!C11,2),"")</f>
        <v>0</v>
      </c>
      <c r="D11" s="83">
        <f>IF(ISNUMBER('Tabulka č. 5'!D11-'KN 2018 OV tab.5'!D11),ROUND('Tabulka č. 5'!D11-'KN 2018 OV tab.5'!D11,2),"")</f>
        <v>0</v>
      </c>
      <c r="E11" s="83">
        <f>IF(ISNUMBER('Tabulka č. 5'!E11-'KN 2018 OV tab.5'!E11),ROUND('Tabulka č. 5'!E11-'KN 2018 OV tab.5'!E11,2),"")</f>
        <v>0</v>
      </c>
      <c r="F11" s="83">
        <f>IF(ISNUMBER('Tabulka č. 5'!F11-'KN 2018 OV tab.5'!F11),ROUND('Tabulka č. 5'!F11-'KN 2018 OV tab.5'!F11,2),"")</f>
        <v>-10.62</v>
      </c>
      <c r="G11" s="84">
        <f>IF(ISNUMBER('Tabulka č. 5'!G11-'KN 2018 OV tab.5'!G11),ROUND('Tabulka č. 5'!G11-'KN 2018 OV tab.5'!G11,2),"")</f>
        <v>0</v>
      </c>
      <c r="H11" s="83">
        <f>IF(ISNUMBER('Tabulka č. 5'!H11-'KN 2018 OV tab.5'!H11),ROUND('Tabulka č. 5'!H11-'KN 2018 OV tab.5'!H11,2),"")</f>
        <v>0</v>
      </c>
      <c r="I11" s="83">
        <f>IF(ISNUMBER('Tabulka č. 5'!I11-'KN 2018 OV tab.5'!I11),ROUND('Tabulka č. 5'!I11-'KN 2018 OV tab.5'!I11,2),"")</f>
        <v>0</v>
      </c>
      <c r="J11" s="83">
        <f>IF(ISNUMBER('Tabulka č. 5'!J11-'KN 2018 OV tab.5'!J11),ROUND('Tabulka č. 5'!J11-'KN 2018 OV tab.5'!J11,2),"")</f>
        <v>0</v>
      </c>
      <c r="K11" s="83">
        <f>IF(ISNUMBER('Tabulka č. 5'!K11-'KN 2018 OV tab.5'!K11),ROUND('Tabulka č. 5'!K11-'KN 2018 OV tab.5'!K11,2),"")</f>
        <v>0</v>
      </c>
      <c r="L11" s="83">
        <f>IF(ISNUMBER('Tabulka č. 5'!L11-'KN 2018 OV tab.5'!L11),ROUND('Tabulka č. 5'!L11-'KN 2018 OV tab.5'!L11,2),"")</f>
        <v>0</v>
      </c>
      <c r="M11" s="83">
        <f>IF(ISNUMBER('Tabulka č. 5'!M11-'KN 2018 OV tab.5'!M11),ROUND('Tabulka č. 5'!M11-'KN 2018 OV tab.5'!M11,2),"")</f>
        <v>0</v>
      </c>
      <c r="N11" s="83">
        <f>IF(ISNUMBER('Tabulka č. 5'!N11-'KN 2018 OV tab.5'!N11),ROUND('Tabulka č. 5'!N11-'KN 2018 OV tab.5'!N11,2),"")</f>
        <v>0</v>
      </c>
      <c r="O11" s="85">
        <f>IF(ISNUMBER('Tabulka č. 5'!O11-'KN 2018 OV tab.5'!O11),ROUND('Tabulka č. 5'!O11-'KN 2018 OV tab.5'!O11,2),"")</f>
        <v>0</v>
      </c>
      <c r="P11" s="48">
        <f t="shared" si="0"/>
        <v>-0.75857142857142856</v>
      </c>
    </row>
    <row r="12" spans="1:31" s="39" customFormat="1" ht="15.75" thickBot="1" x14ac:dyDescent="0.3">
      <c r="A12" s="44" t="s">
        <v>28</v>
      </c>
      <c r="B12" s="89">
        <f>IF(ISNUMBER('Tabulka č. 5'!B12-'KN 2018 OV tab.5'!B12),ROUND('Tabulka č. 5'!B12-'KN 2018 OV tab.5'!B12,0),"")</f>
        <v>2260</v>
      </c>
      <c r="C12" s="89">
        <f>IF(ISNUMBER('Tabulka č. 5'!C12-'KN 2018 OV tab.5'!C12),ROUND('Tabulka č. 5'!C12-'KN 2018 OV tab.5'!C12,0),"")</f>
        <v>1963</v>
      </c>
      <c r="D12" s="89">
        <f>IF(ISNUMBER('Tabulka č. 5'!D12-'KN 2018 OV tab.5'!D12),ROUND('Tabulka č. 5'!D12-'KN 2018 OV tab.5'!D12,0),"")</f>
        <v>1923</v>
      </c>
      <c r="E12" s="89">
        <f>IF(ISNUMBER('Tabulka č. 5'!E12-'KN 2018 OV tab.5'!E12),ROUND('Tabulka č. 5'!E12-'KN 2018 OV tab.5'!E12,0),"")</f>
        <v>1998</v>
      </c>
      <c r="F12" s="89">
        <f>IF(ISNUMBER('Tabulka č. 5'!F12-'KN 2018 OV tab.5'!F12),ROUND('Tabulka č. 5'!F12-'KN 2018 OV tab.5'!F12,0),"")</f>
        <v>2200</v>
      </c>
      <c r="G12" s="89">
        <f>IF(ISNUMBER('Tabulka č. 5'!G12-'KN 2018 OV tab.5'!G12),ROUND('Tabulka č. 5'!G12-'KN 2018 OV tab.5'!G12,0),"")</f>
        <v>1773</v>
      </c>
      <c r="H12" s="89">
        <f>IF(ISNUMBER('Tabulka č. 5'!H12-'KN 2018 OV tab.5'!H12),ROUND('Tabulka č. 5'!H12-'KN 2018 OV tab.5'!H12,0),"")</f>
        <v>2200</v>
      </c>
      <c r="I12" s="89">
        <f>IF(ISNUMBER('Tabulka č. 5'!I12-'KN 2018 OV tab.5'!I12),ROUND('Tabulka č. 5'!I12-'KN 2018 OV tab.5'!I12,0),"")</f>
        <v>2024</v>
      </c>
      <c r="J12" s="89">
        <f>IF(ISNUMBER('Tabulka č. 5'!J12-'KN 2018 OV tab.5'!J12),ROUND('Tabulka č. 5'!J12-'KN 2018 OV tab.5'!J12,0),"")</f>
        <v>2529</v>
      </c>
      <c r="K12" s="89">
        <f>IF(ISNUMBER('Tabulka č. 5'!K12-'KN 2018 OV tab.5'!K12),ROUND('Tabulka č. 5'!K12-'KN 2018 OV tab.5'!K12,0),"")</f>
        <v>2139</v>
      </c>
      <c r="L12" s="90">
        <f>IF(ISNUMBER('Tabulka č. 5'!L12-'KN 2018 OV tab.5'!L12),ROUND('Tabulka č. 5'!L12-'KN 2018 OV tab.5'!L12,0),"")</f>
        <v>2183</v>
      </c>
      <c r="M12" s="89">
        <f>IF(ISNUMBER('Tabulka č. 5'!M12-'KN 2018 OV tab.5'!M12),ROUND('Tabulka č. 5'!M12-'KN 2018 OV tab.5'!M12,0),"")</f>
        <v>2033</v>
      </c>
      <c r="N12" s="89">
        <f>IF(ISNUMBER('Tabulka č. 5'!N12-'KN 2018 OV tab.5'!N12),ROUND('Tabulka č. 5'!N12-'KN 2018 OV tab.5'!N12,0),"")</f>
        <v>2650</v>
      </c>
      <c r="O12" s="91">
        <f>IF(ISNUMBER('Tabulka č. 5'!O12-'KN 2018 OV tab.5'!O12),ROUND('Tabulka č. 5'!O12-'KN 2018 OV tab.5'!O12,0),"")</f>
        <v>2170</v>
      </c>
      <c r="P12" s="50">
        <f t="shared" si="0"/>
        <v>2146.0714285714284</v>
      </c>
    </row>
    <row r="13" spans="1:31" s="41" customFormat="1" ht="19.5" thickBot="1" x14ac:dyDescent="0.35">
      <c r="A13" s="98" t="str">
        <f>'KN 2019'!A29</f>
        <v>33-56-H/01 Truhlář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5'!B14-'KN 2018 OV tab.5'!B14),ROUND('Tabulka č. 5'!B14-'KN 2018 OV tab.5'!B14,0),"")</f>
        <v>6494</v>
      </c>
      <c r="C14" s="79">
        <f>IF(ISNUMBER('Tabulka č. 5'!C14-'KN 2018 OV tab.5'!C14),ROUND('Tabulka č. 5'!C14-'KN 2018 OV tab.5'!C14,0),"")</f>
        <v>5347</v>
      </c>
      <c r="D14" s="79">
        <f>IF(ISNUMBER('Tabulka č. 5'!D14-'KN 2018 OV tab.5'!D14),ROUND('Tabulka č. 5'!D14-'KN 2018 OV tab.5'!D14,0),"")</f>
        <v>4579</v>
      </c>
      <c r="E14" s="79">
        <f>IF(ISNUMBER('Tabulka č. 5'!E14-'KN 2018 OV tab.5'!E14),ROUND('Tabulka č. 5'!E14-'KN 2018 OV tab.5'!E14,0),"")</f>
        <v>5367</v>
      </c>
      <c r="F14" s="79">
        <f>IF(ISNUMBER('Tabulka č. 5'!F14-'KN 2018 OV tab.5'!F14),ROUND('Tabulka č. 5'!F14-'KN 2018 OV tab.5'!F14,0),"")</f>
        <v>2923</v>
      </c>
      <c r="G14" s="79">
        <f>IF(ISNUMBER('Tabulka č. 5'!G14-'KN 2018 OV tab.5'!G14),ROUND('Tabulka č. 5'!G14-'KN 2018 OV tab.5'!G14,0),"")</f>
        <v>4818</v>
      </c>
      <c r="H14" s="79">
        <f>IF(ISNUMBER('Tabulka č. 5'!H14-'KN 2018 OV tab.5'!H14),ROUND('Tabulka č. 5'!H14-'KN 2018 OV tab.5'!H14,0),"")</f>
        <v>6251</v>
      </c>
      <c r="I14" s="79">
        <f>IF(ISNUMBER('Tabulka č. 5'!I14-'KN 2018 OV tab.5'!I14),ROUND('Tabulka č. 5'!I14-'KN 2018 OV tab.5'!I14,0),"")</f>
        <v>4258</v>
      </c>
      <c r="J14" s="79">
        <f>IF(ISNUMBER('Tabulka č. 5'!J14-'KN 2018 OV tab.5'!J14),ROUND('Tabulka č. 5'!J14-'KN 2018 OV tab.5'!J14,0),"")</f>
        <v>4724</v>
      </c>
      <c r="K14" s="79">
        <f>IF(ISNUMBER('Tabulka č. 5'!K14-'KN 2018 OV tab.5'!K14),ROUND('Tabulka č. 5'!K14-'KN 2018 OV tab.5'!K14,0),"")</f>
        <v>5114</v>
      </c>
      <c r="L14" s="79">
        <f>IF(ISNUMBER('Tabulka č. 5'!L14-'KN 2018 OV tab.5'!L14),ROUND('Tabulka č. 5'!L14-'KN 2018 OV tab.5'!L14,0),"")</f>
        <v>5519</v>
      </c>
      <c r="M14" s="79">
        <f>IF(ISNUMBER('Tabulka č. 5'!M14-'KN 2018 OV tab.5'!M14),ROUND('Tabulka č. 5'!M14-'KN 2018 OV tab.5'!M14,0),"")</f>
        <v>4567</v>
      </c>
      <c r="N14" s="79">
        <f>IF(ISNUMBER('Tabulka č. 5'!N14-'KN 2018 OV tab.5'!N14),ROUND('Tabulka č. 5'!N14-'KN 2018 OV tab.5'!N14,0),"")</f>
        <v>4788</v>
      </c>
      <c r="O14" s="80">
        <f>IF(ISNUMBER('Tabulka č. 5'!O14-'KN 2018 OV tab.5'!O14),ROUND('Tabulka č. 5'!O14-'KN 2018 OV tab.5'!O14,0),"")</f>
        <v>4046</v>
      </c>
      <c r="P14" s="46">
        <f>IF(ISNUMBER(AVERAGE(B14:O14)),AVERAGE(B14:O14),"")</f>
        <v>4913.9285714285716</v>
      </c>
    </row>
    <row r="15" spans="1:31" s="39" customFormat="1" x14ac:dyDescent="0.25">
      <c r="A15" s="42" t="s">
        <v>52</v>
      </c>
      <c r="B15" s="81">
        <f>IF(ISNUMBER('Tabulka č. 5'!B15-'KN 2018 OV tab.5'!B15),ROUND('Tabulka č. 5'!B15-'KN 2018 OV tab.5'!B15,0),"")</f>
        <v>0</v>
      </c>
      <c r="C15" s="81">
        <f>IF(ISNUMBER('Tabulka č. 5'!C15-'KN 2018 OV tab.5'!C15),ROUND('Tabulka č. 5'!C15-'KN 2018 OV tab.5'!C15,0),"")</f>
        <v>0</v>
      </c>
      <c r="D15" s="81">
        <f>IF(ISNUMBER('Tabulka č. 5'!D15-'KN 2018 OV tab.5'!D15),ROUND('Tabulka č. 5'!D15-'KN 2018 OV tab.5'!D15,0),"")</f>
        <v>0</v>
      </c>
      <c r="E15" s="81">
        <f>IF(ISNUMBER('Tabulka č. 5'!E15-'KN 2018 OV tab.5'!E15),ROUND('Tabulka č. 5'!E15-'KN 2018 OV tab.5'!E15,0),"")</f>
        <v>15</v>
      </c>
      <c r="F15" s="81">
        <f>IF(ISNUMBER('Tabulka č. 5'!F15-'KN 2018 OV tab.5'!F15),ROUND('Tabulka č. 5'!F15-'KN 2018 OV tab.5'!F15,0),"")</f>
        <v>0</v>
      </c>
      <c r="G15" s="81">
        <f>IF(ISNUMBER('Tabulka č. 5'!G15-'KN 2018 OV tab.5'!G15),ROUND('Tabulka č. 5'!G15-'KN 2018 OV tab.5'!G15,0),"")</f>
        <v>20</v>
      </c>
      <c r="H15" s="81">
        <f>IF(ISNUMBER('Tabulka č. 5'!H15-'KN 2018 OV tab.5'!H15),ROUND('Tabulka č. 5'!H15-'KN 2018 OV tab.5'!H15,0),"")</f>
        <v>0</v>
      </c>
      <c r="I15" s="81">
        <f>IF(ISNUMBER('Tabulka č. 5'!I15-'KN 2018 OV tab.5'!I15),ROUND('Tabulka č. 5'!I15-'KN 2018 OV tab.5'!I15,0),"")</f>
        <v>1</v>
      </c>
      <c r="J15" s="81">
        <f>IF(ISNUMBER('Tabulka č. 5'!J15-'KN 2018 OV tab.5'!J15),ROUND('Tabulka č. 5'!J15-'KN 2018 OV tab.5'!J15,0),"")</f>
        <v>14</v>
      </c>
      <c r="K15" s="81">
        <f>IF(ISNUMBER('Tabulka č. 5'!K15-'KN 2018 OV tab.5'!K15),ROUND('Tabulka č. 5'!K15-'KN 2018 OV tab.5'!K15,0),"")</f>
        <v>32</v>
      </c>
      <c r="L15" s="81">
        <f>IF(ISNUMBER('Tabulka č. 5'!L15-'KN 2018 OV tab.5'!L15),ROUND('Tabulka č. 5'!L15-'KN 2018 OV tab.5'!L15,0),"")</f>
        <v>0</v>
      </c>
      <c r="M15" s="81">
        <f>IF(ISNUMBER('Tabulka č. 5'!M15-'KN 2018 OV tab.5'!M15),ROUND('Tabulka č. 5'!M15-'KN 2018 OV tab.5'!M15,0),"")</f>
        <v>0</v>
      </c>
      <c r="N15" s="81">
        <f>IF(ISNUMBER('Tabulka č. 5'!N15-'KN 2018 OV tab.5'!N15),ROUND('Tabulka č. 5'!N15-'KN 2018 OV tab.5'!N15,0),"")</f>
        <v>0</v>
      </c>
      <c r="O15" s="82">
        <f>IF(ISNUMBER('Tabulka č. 5'!O15-'KN 2018 OV tab.5'!O15),ROUND('Tabulka č. 5'!O15-'KN 2018 OV tab.5'!O15,0),"")</f>
        <v>25</v>
      </c>
      <c r="P15" s="47">
        <f t="shared" ref="P15:P19" si="1">IF(ISNUMBER(AVERAGE(B15:O15)),AVERAGE(B15:O15),"")</f>
        <v>7.6428571428571432</v>
      </c>
    </row>
    <row r="16" spans="1:31" x14ac:dyDescent="0.25">
      <c r="A16" s="43" t="s">
        <v>25</v>
      </c>
      <c r="B16" s="83">
        <f>IF(ISNUMBER('Tabulka č. 5'!B16-'KN 2018 OV tab.5'!B16),ROUND('Tabulka č. 5'!B16-'KN 2018 OV tab.5'!B16,2),"")</f>
        <v>-1.8</v>
      </c>
      <c r="C16" s="83">
        <f>IF(ISNUMBER('Tabulka č. 5'!C16-'KN 2018 OV tab.5'!C16),ROUND('Tabulka č. 5'!C16-'KN 2018 OV tab.5'!C16,2),"")</f>
        <v>-0.65</v>
      </c>
      <c r="D16" s="83">
        <f>IF(ISNUMBER('Tabulka č. 5'!D16-'KN 2018 OV tab.5'!D16),ROUND('Tabulka č. 5'!D16-'KN 2018 OV tab.5'!D16,2),"")</f>
        <v>0</v>
      </c>
      <c r="E16" s="83">
        <f>IF(ISNUMBER('Tabulka č. 5'!E16-'KN 2018 OV tab.5'!E16),ROUND('Tabulka č. 5'!E16-'KN 2018 OV tab.5'!E16,2),"")</f>
        <v>-0.73</v>
      </c>
      <c r="F16" s="83">
        <f>IF(ISNUMBER('Tabulka č. 5'!F16-'KN 2018 OV tab.5'!F16),ROUND('Tabulka č. 5'!F16-'KN 2018 OV tab.5'!F16,2),"")</f>
        <v>0.39</v>
      </c>
      <c r="G16" s="84">
        <f>IF(ISNUMBER('Tabulka č. 5'!G16-'KN 2018 OV tab.5'!G16),ROUND('Tabulka č. 5'!G16-'KN 2018 OV tab.5'!G16,2),"")</f>
        <v>-0.42</v>
      </c>
      <c r="H16" s="83">
        <f>IF(ISNUMBER('Tabulka č. 5'!H16-'KN 2018 OV tab.5'!H16),ROUND('Tabulka č. 5'!H16-'KN 2018 OV tab.5'!H16,2),"")</f>
        <v>-1.25</v>
      </c>
      <c r="I16" s="83">
        <f>IF(ISNUMBER('Tabulka č. 5'!I16-'KN 2018 OV tab.5'!I16),ROUND('Tabulka č. 5'!I16-'KN 2018 OV tab.5'!I16,2),"")</f>
        <v>0</v>
      </c>
      <c r="J16" s="83">
        <f>IF(ISNUMBER('Tabulka č. 5'!J16-'KN 2018 OV tab.5'!J16),ROUND('Tabulka č. 5'!J16-'KN 2018 OV tab.5'!J16,2),"")</f>
        <v>0</v>
      </c>
      <c r="K16" s="83">
        <f>IF(ISNUMBER('Tabulka č. 5'!K16-'KN 2018 OV tab.5'!K16),ROUND('Tabulka č. 5'!K16-'KN 2018 OV tab.5'!K16,2),"")</f>
        <v>0</v>
      </c>
      <c r="L16" s="83">
        <f>IF(ISNUMBER('Tabulka č. 5'!L16-'KN 2018 OV tab.5'!L16),ROUND('Tabulka č. 5'!L16-'KN 2018 OV tab.5'!L16,2),"")</f>
        <v>-0.44</v>
      </c>
      <c r="M16" s="83">
        <f>IF(ISNUMBER('Tabulka č. 5'!M16-'KN 2018 OV tab.5'!M16),ROUND('Tabulka č. 5'!M16-'KN 2018 OV tab.5'!M16,2),"")</f>
        <v>0</v>
      </c>
      <c r="N16" s="83">
        <f>IF(ISNUMBER('Tabulka č. 5'!N16-'KN 2018 OV tab.5'!N16),ROUND('Tabulka č. 5'!N16-'KN 2018 OV tab.5'!N16,2),"")</f>
        <v>0</v>
      </c>
      <c r="O16" s="85">
        <f>IF(ISNUMBER('Tabulka č. 5'!O16-'KN 2018 OV tab.5'!O16),ROUND('Tabulka č. 5'!O16-'KN 2018 OV tab.5'!O16,2),"")</f>
        <v>0</v>
      </c>
      <c r="P16" s="48">
        <f t="shared" si="1"/>
        <v>-0.35000000000000003</v>
      </c>
    </row>
    <row r="17" spans="1:16" s="39" customFormat="1" x14ac:dyDescent="0.25">
      <c r="A17" s="42" t="s">
        <v>26</v>
      </c>
      <c r="B17" s="86">
        <f>IF(ISNUMBER('Tabulka č. 5'!B17-'KN 2018 OV tab.5'!B17),ROUND('Tabulka č. 5'!B17-'KN 2018 OV tab.5'!B17,0),"")</f>
        <v>5000</v>
      </c>
      <c r="C17" s="86">
        <f>IF(ISNUMBER('Tabulka č. 5'!C17-'KN 2018 OV tab.5'!C17),ROUND('Tabulka č. 5'!C17-'KN 2018 OV tab.5'!C17,0),"")</f>
        <v>4342</v>
      </c>
      <c r="D17" s="86">
        <f>IF(ISNUMBER('Tabulka č. 5'!D17-'KN 2018 OV tab.5'!D17),ROUND('Tabulka č. 5'!D17-'KN 2018 OV tab.5'!D17,0),"")</f>
        <v>4796</v>
      </c>
      <c r="E17" s="86">
        <f>IF(ISNUMBER('Tabulka č. 5'!E17-'KN 2018 OV tab.5'!E17),ROUND('Tabulka č. 5'!E17-'KN 2018 OV tab.5'!E17,0),"")</f>
        <v>4930</v>
      </c>
      <c r="F17" s="86">
        <f>IF(ISNUMBER('Tabulka č. 5'!F17-'KN 2018 OV tab.5'!F17),ROUND('Tabulka č. 5'!F17-'KN 2018 OV tab.5'!F17,0),"")</f>
        <v>4700</v>
      </c>
      <c r="G17" s="86">
        <f>IF(ISNUMBER('Tabulka č. 5'!G17-'KN 2018 OV tab.5'!G17),ROUND('Tabulka č. 5'!G17-'KN 2018 OV tab.5'!G17,0),"")</f>
        <v>4265</v>
      </c>
      <c r="H17" s="86">
        <f>IF(ISNUMBER('Tabulka č. 5'!H17-'KN 2018 OV tab.5'!H17),ROUND('Tabulka č. 5'!H17-'KN 2018 OV tab.5'!H17,0),"")</f>
        <v>4490</v>
      </c>
      <c r="I17" s="86">
        <f>IF(ISNUMBER('Tabulka č. 5'!I17-'KN 2018 OV tab.5'!I17),ROUND('Tabulka č. 5'!I17-'KN 2018 OV tab.5'!I17,0),"")</f>
        <v>4602</v>
      </c>
      <c r="J17" s="86">
        <f>IF(ISNUMBER('Tabulka č. 5'!J17-'KN 2018 OV tab.5'!J17),ROUND('Tabulka č. 5'!J17-'KN 2018 OV tab.5'!J17,0),"")</f>
        <v>4223</v>
      </c>
      <c r="K17" s="86">
        <f>IF(ISNUMBER('Tabulka č. 5'!K17-'KN 2018 OV tab.5'!K17),ROUND('Tabulka č. 5'!K17-'KN 2018 OV tab.5'!K17,0),"")</f>
        <v>5228</v>
      </c>
      <c r="L17" s="87">
        <f>IF(ISNUMBER('Tabulka č. 5'!L17-'KN 2018 OV tab.5'!L17),ROUND('Tabulka č. 5'!L17-'KN 2018 OV tab.5'!L17,0),"")</f>
        <v>4676</v>
      </c>
      <c r="M17" s="86">
        <f>IF(ISNUMBER('Tabulka č. 5'!M17-'KN 2018 OV tab.5'!M17),ROUND('Tabulka č. 5'!M17-'KN 2018 OV tab.5'!M17,0),"")</f>
        <v>4897</v>
      </c>
      <c r="N17" s="86">
        <f>IF(ISNUMBER('Tabulka č. 5'!N17-'KN 2018 OV tab.5'!N17),ROUND('Tabulka č. 5'!N17-'KN 2018 OV tab.5'!N17,0),"")</f>
        <v>5346</v>
      </c>
      <c r="O17" s="88">
        <f>IF(ISNUMBER('Tabulka č. 5'!O17-'KN 2018 OV tab.5'!O17),ROUND('Tabulka č. 5'!O17-'KN 2018 OV tab.5'!O17,0),"")</f>
        <v>5050</v>
      </c>
      <c r="P17" s="49">
        <f t="shared" si="1"/>
        <v>4753.2142857142853</v>
      </c>
    </row>
    <row r="18" spans="1:16" x14ac:dyDescent="0.25">
      <c r="A18" s="43" t="s">
        <v>27</v>
      </c>
      <c r="B18" s="83">
        <f>IF(ISNUMBER('Tabulka č. 5'!B18-'KN 2018 OV tab.5'!B18),ROUND('Tabulka č. 5'!B18-'KN 2018 OV tab.5'!B18,2),"")</f>
        <v>-2</v>
      </c>
      <c r="C18" s="83">
        <f>IF(ISNUMBER('Tabulka č. 5'!C18-'KN 2018 OV tab.5'!C18),ROUND('Tabulka č. 5'!C18-'KN 2018 OV tab.5'!C18,2),"")</f>
        <v>0</v>
      </c>
      <c r="D18" s="83">
        <f>IF(ISNUMBER('Tabulka č. 5'!D18-'KN 2018 OV tab.5'!D18),ROUND('Tabulka č. 5'!D18-'KN 2018 OV tab.5'!D18,2),"")</f>
        <v>0</v>
      </c>
      <c r="E18" s="83">
        <f>IF(ISNUMBER('Tabulka č. 5'!E18-'KN 2018 OV tab.5'!E18),ROUND('Tabulka č. 5'!E18-'KN 2018 OV tab.5'!E18,2),"")</f>
        <v>0</v>
      </c>
      <c r="F18" s="83">
        <f>IF(ISNUMBER('Tabulka č. 5'!F18-'KN 2018 OV tab.5'!F18),ROUND('Tabulka č. 5'!F18-'KN 2018 OV tab.5'!F18,2),"")</f>
        <v>4.3899999999999997</v>
      </c>
      <c r="G18" s="84">
        <f>IF(ISNUMBER('Tabulka č. 5'!G18-'KN 2018 OV tab.5'!G18),ROUND('Tabulka č. 5'!G18-'KN 2018 OV tab.5'!G18,2),"")</f>
        <v>0</v>
      </c>
      <c r="H18" s="83">
        <f>IF(ISNUMBER('Tabulka č. 5'!H18-'KN 2018 OV tab.5'!H18),ROUND('Tabulka č. 5'!H18-'KN 2018 OV tab.5'!H18,2),"")</f>
        <v>0</v>
      </c>
      <c r="I18" s="83">
        <f>IF(ISNUMBER('Tabulka č. 5'!I18-'KN 2018 OV tab.5'!I18),ROUND('Tabulka č. 5'!I18-'KN 2018 OV tab.5'!I18,2),"")</f>
        <v>0</v>
      </c>
      <c r="J18" s="83">
        <f>IF(ISNUMBER('Tabulka č. 5'!J18-'KN 2018 OV tab.5'!J18),ROUND('Tabulka č. 5'!J18-'KN 2018 OV tab.5'!J18,2),"")</f>
        <v>0</v>
      </c>
      <c r="K18" s="83">
        <f>IF(ISNUMBER('Tabulka č. 5'!K18-'KN 2018 OV tab.5'!K18),ROUND('Tabulka č. 5'!K18-'KN 2018 OV tab.5'!K18,2),"")</f>
        <v>0</v>
      </c>
      <c r="L18" s="83">
        <f>IF(ISNUMBER('Tabulka č. 5'!L18-'KN 2018 OV tab.5'!L18),ROUND('Tabulka č. 5'!L18-'KN 2018 OV tab.5'!L18,2),"")</f>
        <v>0</v>
      </c>
      <c r="M18" s="83">
        <f>IF(ISNUMBER('Tabulka č. 5'!M18-'KN 2018 OV tab.5'!M18),ROUND('Tabulka č. 5'!M18-'KN 2018 OV tab.5'!M18,2),"")</f>
        <v>0</v>
      </c>
      <c r="N18" s="83">
        <f>IF(ISNUMBER('Tabulka č. 5'!N18-'KN 2018 OV tab.5'!N18),ROUND('Tabulka č. 5'!N18-'KN 2018 OV tab.5'!N18,2),"")</f>
        <v>0</v>
      </c>
      <c r="O18" s="85">
        <f>IF(ISNUMBER('Tabulka č. 5'!O18-'KN 2018 OV tab.5'!O18),ROUND('Tabulka č. 5'!O18-'KN 2018 OV tab.5'!O18,2),"")</f>
        <v>0</v>
      </c>
      <c r="P18" s="48">
        <f t="shared" si="1"/>
        <v>0.17071428571428568</v>
      </c>
    </row>
    <row r="19" spans="1:16" s="39" customFormat="1" ht="15.75" thickBot="1" x14ac:dyDescent="0.3">
      <c r="A19" s="44" t="s">
        <v>28</v>
      </c>
      <c r="B19" s="89">
        <f>IF(ISNUMBER('Tabulka č. 5'!B19-'KN 2018 OV tab.5'!B19),ROUND('Tabulka č. 5'!B19-'KN 2018 OV tab.5'!B19,0),"")</f>
        <v>2260</v>
      </c>
      <c r="C19" s="89">
        <f>IF(ISNUMBER('Tabulka č. 5'!C19-'KN 2018 OV tab.5'!C19),ROUND('Tabulka č. 5'!C19-'KN 2018 OV tab.5'!C19,0),"")</f>
        <v>1963</v>
      </c>
      <c r="D19" s="89">
        <f>IF(ISNUMBER('Tabulka č. 5'!D19-'KN 2018 OV tab.5'!D19),ROUND('Tabulka č. 5'!D19-'KN 2018 OV tab.5'!D19,0),"")</f>
        <v>1923</v>
      </c>
      <c r="E19" s="89">
        <f>IF(ISNUMBER('Tabulka č. 5'!E19-'KN 2018 OV tab.5'!E19),ROUND('Tabulka č. 5'!E19-'KN 2018 OV tab.5'!E19,0),"")</f>
        <v>1998</v>
      </c>
      <c r="F19" s="89">
        <f>IF(ISNUMBER('Tabulka č. 5'!F19-'KN 2018 OV tab.5'!F19),ROUND('Tabulka č. 5'!F19-'KN 2018 OV tab.5'!F19,0),"")</f>
        <v>2200</v>
      </c>
      <c r="G19" s="89">
        <f>IF(ISNUMBER('Tabulka č. 5'!G19-'KN 2018 OV tab.5'!G19),ROUND('Tabulka č. 5'!G19-'KN 2018 OV tab.5'!G19,0),"")</f>
        <v>1773</v>
      </c>
      <c r="H19" s="89">
        <f>IF(ISNUMBER('Tabulka č. 5'!H19-'KN 2018 OV tab.5'!H19),ROUND('Tabulka č. 5'!H19-'KN 2018 OV tab.5'!H19,0),"")</f>
        <v>2200</v>
      </c>
      <c r="I19" s="89">
        <f>IF(ISNUMBER('Tabulka č. 5'!I19-'KN 2018 OV tab.5'!I19),ROUND('Tabulka č. 5'!I19-'KN 2018 OV tab.5'!I19,0),"")</f>
        <v>2024</v>
      </c>
      <c r="J19" s="89">
        <f>IF(ISNUMBER('Tabulka č. 5'!J19-'KN 2018 OV tab.5'!J19),ROUND('Tabulka č. 5'!J19-'KN 2018 OV tab.5'!J19,0),"")</f>
        <v>2529</v>
      </c>
      <c r="K19" s="89">
        <f>IF(ISNUMBER('Tabulka č. 5'!K19-'KN 2018 OV tab.5'!K19),ROUND('Tabulka č. 5'!K19-'KN 2018 OV tab.5'!K19,0),"")</f>
        <v>2139</v>
      </c>
      <c r="L19" s="90">
        <f>IF(ISNUMBER('Tabulka č. 5'!L19-'KN 2018 OV tab.5'!L19),ROUND('Tabulka č. 5'!L19-'KN 2018 OV tab.5'!L19,0),"")</f>
        <v>2183</v>
      </c>
      <c r="M19" s="89">
        <f>IF(ISNUMBER('Tabulka č. 5'!M19-'KN 2018 OV tab.5'!M19),ROUND('Tabulka č. 5'!M19-'KN 2018 OV tab.5'!M19,0),"")</f>
        <v>2033</v>
      </c>
      <c r="N19" s="89">
        <f>IF(ISNUMBER('Tabulka č. 5'!N19-'KN 2018 OV tab.5'!N19),ROUND('Tabulka č. 5'!N19-'KN 2018 OV tab.5'!N19,0),"")</f>
        <v>2650</v>
      </c>
      <c r="O19" s="91">
        <f>IF(ISNUMBER('Tabulka č. 5'!O19-'KN 2018 OV tab.5'!O19),ROUND('Tabulka č. 5'!O19-'KN 2018 OV tab.5'!O19,0),"")</f>
        <v>2170</v>
      </c>
      <c r="P19" s="50">
        <f t="shared" si="1"/>
        <v>2146.0714285714284</v>
      </c>
    </row>
    <row r="20" spans="1:16" s="41" customFormat="1" ht="19.5" thickBot="1" x14ac:dyDescent="0.35">
      <c r="A20" s="98" t="str">
        <f>'KN 2019'!A30</f>
        <v>36-52-H/01 Instalatér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5'!B21-'KN 2018 OV tab.5'!B21),ROUND('Tabulka č. 5'!B21-'KN 2018 OV tab.5'!B21,0),"")</f>
        <v>4060</v>
      </c>
      <c r="C21" s="79">
        <f>IF(ISNUMBER('Tabulka č. 5'!C21-'KN 2018 OV tab.5'!C21),ROUND('Tabulka č. 5'!C21-'KN 2018 OV tab.5'!C21,0),"")</f>
        <v>6074</v>
      </c>
      <c r="D21" s="79">
        <f>IF(ISNUMBER('Tabulka č. 5'!D21-'KN 2018 OV tab.5'!D21),ROUND('Tabulka č. 5'!D21-'KN 2018 OV tab.5'!D21,0),"")</f>
        <v>4480</v>
      </c>
      <c r="E21" s="79">
        <f>IF(ISNUMBER('Tabulka č. 5'!E21-'KN 2018 OV tab.5'!E21),ROUND('Tabulka č. 5'!E21-'KN 2018 OV tab.5'!E21,0),"")</f>
        <v>4544</v>
      </c>
      <c r="F21" s="79">
        <f>IF(ISNUMBER('Tabulka č. 5'!F21-'KN 2018 OV tab.5'!F21),ROUND('Tabulka č. 5'!F21-'KN 2018 OV tab.5'!F21,0),"")</f>
        <v>-4411</v>
      </c>
      <c r="G21" s="79">
        <f>IF(ISNUMBER('Tabulka č. 5'!G21-'KN 2018 OV tab.5'!G21),ROUND('Tabulka č. 5'!G21-'KN 2018 OV tab.5'!G21,0),"")</f>
        <v>4593</v>
      </c>
      <c r="H21" s="79">
        <f>IF(ISNUMBER('Tabulka č. 5'!H21-'KN 2018 OV tab.5'!H21),ROUND('Tabulka č. 5'!H21-'KN 2018 OV tab.5'!H21,0),"")</f>
        <v>3433</v>
      </c>
      <c r="I21" s="79">
        <f>IF(ISNUMBER('Tabulka č. 5'!I21-'KN 2018 OV tab.5'!I21),ROUND('Tabulka č. 5'!I21-'KN 2018 OV tab.5'!I21,0),"")</f>
        <v>4572</v>
      </c>
      <c r="J21" s="79">
        <f>IF(ISNUMBER('Tabulka č. 5'!J21-'KN 2018 OV tab.5'!J21),ROUND('Tabulka č. 5'!J21-'KN 2018 OV tab.5'!J21,0),"")</f>
        <v>4684</v>
      </c>
      <c r="K21" s="79">
        <f>IF(ISNUMBER('Tabulka č. 5'!K21-'KN 2018 OV tab.5'!K21),ROUND('Tabulka č. 5'!K21-'KN 2018 OV tab.5'!K21,0),"")</f>
        <v>5068</v>
      </c>
      <c r="L21" s="79">
        <f>IF(ISNUMBER('Tabulka č. 5'!L21-'KN 2018 OV tab.5'!L21),ROUND('Tabulka č. 5'!L21-'KN 2018 OV tab.5'!L21,0),"")</f>
        <v>4549</v>
      </c>
      <c r="M21" s="79">
        <f>IF(ISNUMBER('Tabulka č. 5'!M21-'KN 2018 OV tab.5'!M21),ROUND('Tabulka č. 5'!M21-'KN 2018 OV tab.5'!M21,0),"")</f>
        <v>4455</v>
      </c>
      <c r="N21" s="79">
        <f>IF(ISNUMBER('Tabulka č. 5'!N21-'KN 2018 OV tab.5'!N21),ROUND('Tabulka č. 5'!N21-'KN 2018 OV tab.5'!N21,0),"")</f>
        <v>6612</v>
      </c>
      <c r="O21" s="80">
        <f>IF(ISNUMBER('Tabulka č. 5'!O21-'KN 2018 OV tab.5'!O21),ROUND('Tabulka č. 5'!O21-'KN 2018 OV tab.5'!O21,0),"")</f>
        <v>4801</v>
      </c>
      <c r="P21" s="46">
        <f>IF(ISNUMBER(AVERAGE(B21:O21)),AVERAGE(B21:O21),"")</f>
        <v>4108.1428571428569</v>
      </c>
    </row>
    <row r="22" spans="1:16" s="39" customFormat="1" x14ac:dyDescent="0.25">
      <c r="A22" s="42" t="s">
        <v>52</v>
      </c>
      <c r="B22" s="81">
        <f>IF(ISNUMBER('Tabulka č. 5'!B22-'KN 2018 OV tab.5'!B22),ROUND('Tabulka č. 5'!B22-'KN 2018 OV tab.5'!B22,0),"")</f>
        <v>0</v>
      </c>
      <c r="C22" s="81">
        <f>IF(ISNUMBER('Tabulka č. 5'!C22-'KN 2018 OV tab.5'!C22),ROUND('Tabulka č. 5'!C22-'KN 2018 OV tab.5'!C22,0),"")</f>
        <v>0</v>
      </c>
      <c r="D22" s="81">
        <f>IF(ISNUMBER('Tabulka č. 5'!D22-'KN 2018 OV tab.5'!D22),ROUND('Tabulka č. 5'!D22-'KN 2018 OV tab.5'!D22,0),"")</f>
        <v>0</v>
      </c>
      <c r="E22" s="81">
        <f>IF(ISNUMBER('Tabulka č. 5'!E22-'KN 2018 OV tab.5'!E22),ROUND('Tabulka č. 5'!E22-'KN 2018 OV tab.5'!E22,0),"")</f>
        <v>15</v>
      </c>
      <c r="F22" s="81">
        <f>IF(ISNUMBER('Tabulka č. 5'!F22-'KN 2018 OV tab.5'!F22),ROUND('Tabulka č. 5'!F22-'KN 2018 OV tab.5'!F22,0),"")</f>
        <v>0</v>
      </c>
      <c r="G22" s="81">
        <f>IF(ISNUMBER('Tabulka č. 5'!G22-'KN 2018 OV tab.5'!G22),ROUND('Tabulka č. 5'!G22-'KN 2018 OV tab.5'!G22,0),"")</f>
        <v>20</v>
      </c>
      <c r="H22" s="81">
        <f>IF(ISNUMBER('Tabulka č. 5'!H22-'KN 2018 OV tab.5'!H22),ROUND('Tabulka č. 5'!H22-'KN 2018 OV tab.5'!H22,0),"")</f>
        <v>0</v>
      </c>
      <c r="I22" s="81">
        <f>IF(ISNUMBER('Tabulka č. 5'!I22-'KN 2018 OV tab.5'!I22),ROUND('Tabulka č. 5'!I22-'KN 2018 OV tab.5'!I22,0),"")</f>
        <v>1</v>
      </c>
      <c r="J22" s="81">
        <f>IF(ISNUMBER('Tabulka č. 5'!J22-'KN 2018 OV tab.5'!J22),ROUND('Tabulka č. 5'!J22-'KN 2018 OV tab.5'!J22,0),"")</f>
        <v>14</v>
      </c>
      <c r="K22" s="81">
        <f>IF(ISNUMBER('Tabulka č. 5'!K22-'KN 2018 OV tab.5'!K22),ROUND('Tabulka č. 5'!K22-'KN 2018 OV tab.5'!K22,0),"")</f>
        <v>31</v>
      </c>
      <c r="L22" s="81">
        <f>IF(ISNUMBER('Tabulka č. 5'!L22-'KN 2018 OV tab.5'!L22),ROUND('Tabulka č. 5'!L22-'KN 2018 OV tab.5'!L22,0),"")</f>
        <v>0</v>
      </c>
      <c r="M22" s="81">
        <f>IF(ISNUMBER('Tabulka č. 5'!M22-'KN 2018 OV tab.5'!M22),ROUND('Tabulka č. 5'!M22-'KN 2018 OV tab.5'!M22,0),"")</f>
        <v>0</v>
      </c>
      <c r="N22" s="81">
        <f>IF(ISNUMBER('Tabulka č. 5'!N22-'KN 2018 OV tab.5'!N22),ROUND('Tabulka č. 5'!N22-'KN 2018 OV tab.5'!N22,0),"")</f>
        <v>0</v>
      </c>
      <c r="O22" s="82">
        <f>IF(ISNUMBER('Tabulka č. 5'!O22-'KN 2018 OV tab.5'!O22),ROUND('Tabulka č. 5'!O22-'KN 2018 OV tab.5'!O22,0),"")</f>
        <v>25</v>
      </c>
      <c r="P22" s="47">
        <f t="shared" ref="P22:P26" si="2">IF(ISNUMBER(AVERAGE(B22:O22)),AVERAGE(B22:O22),"")</f>
        <v>7.5714285714285712</v>
      </c>
    </row>
    <row r="23" spans="1:16" x14ac:dyDescent="0.25">
      <c r="A23" s="43" t="s">
        <v>25</v>
      </c>
      <c r="B23" s="83">
        <f>IF(ISNUMBER('Tabulka č. 5'!B23-'KN 2018 OV tab.5'!B23),ROUND('Tabulka č. 5'!B23-'KN 2018 OV tab.5'!B23,2),"")</f>
        <v>0</v>
      </c>
      <c r="C23" s="83">
        <f>IF(ISNUMBER('Tabulka č. 5'!C23-'KN 2018 OV tab.5'!C23),ROUND('Tabulka č. 5'!C23-'KN 2018 OV tab.5'!C23,2),"")</f>
        <v>-1.07</v>
      </c>
      <c r="D23" s="83">
        <f>IF(ISNUMBER('Tabulka č. 5'!D23-'KN 2018 OV tab.5'!D23),ROUND('Tabulka č. 5'!D23-'KN 2018 OV tab.5'!D23,2),"")</f>
        <v>0</v>
      </c>
      <c r="E23" s="83">
        <f>IF(ISNUMBER('Tabulka č. 5'!E23-'KN 2018 OV tab.5'!E23),ROUND('Tabulka č. 5'!E23-'KN 2018 OV tab.5'!E23,2),"")</f>
        <v>0</v>
      </c>
      <c r="F23" s="83">
        <f>IF(ISNUMBER('Tabulka č. 5'!F23-'KN 2018 OV tab.5'!F23),ROUND('Tabulka č. 5'!F23-'KN 2018 OV tab.5'!F23,2),"")</f>
        <v>4.5199999999999996</v>
      </c>
      <c r="G23" s="84">
        <f>IF(ISNUMBER('Tabulka č. 5'!G23-'KN 2018 OV tab.5'!G23),ROUND('Tabulka č. 5'!G23-'KN 2018 OV tab.5'!G23,2),"")</f>
        <v>-0.45</v>
      </c>
      <c r="H23" s="83">
        <f>IF(ISNUMBER('Tabulka č. 5'!H23-'KN 2018 OV tab.5'!H23),ROUND('Tabulka č. 5'!H23-'KN 2018 OV tab.5'!H23,2),"")</f>
        <v>0.61</v>
      </c>
      <c r="I23" s="83">
        <f>IF(ISNUMBER('Tabulka č. 5'!I23-'KN 2018 OV tab.5'!I23),ROUND('Tabulka č. 5'!I23-'KN 2018 OV tab.5'!I23,2),"")</f>
        <v>0</v>
      </c>
      <c r="J23" s="83">
        <f>IF(ISNUMBER('Tabulka č. 5'!J23-'KN 2018 OV tab.5'!J23),ROUND('Tabulka č. 5'!J23-'KN 2018 OV tab.5'!J23,2),"")</f>
        <v>0</v>
      </c>
      <c r="K23" s="83">
        <f>IF(ISNUMBER('Tabulka č. 5'!K23-'KN 2018 OV tab.5'!K23),ROUND('Tabulka č. 5'!K23-'KN 2018 OV tab.5'!K23,2),"")</f>
        <v>0</v>
      </c>
      <c r="L23" s="83">
        <f>IF(ISNUMBER('Tabulka č. 5'!L23-'KN 2018 OV tab.5'!L23),ROUND('Tabulka č. 5'!L23-'KN 2018 OV tab.5'!L23,2),"")</f>
        <v>-0.22</v>
      </c>
      <c r="M23" s="83">
        <f>IF(ISNUMBER('Tabulka č. 5'!M23-'KN 2018 OV tab.5'!M23),ROUND('Tabulka č. 5'!M23-'KN 2018 OV tab.5'!M23,2),"")</f>
        <v>0</v>
      </c>
      <c r="N23" s="83">
        <f>IF(ISNUMBER('Tabulka č. 5'!N23-'KN 2018 OV tab.5'!N23),ROUND('Tabulka č. 5'!N23-'KN 2018 OV tab.5'!N23,2),"")</f>
        <v>-0.5</v>
      </c>
      <c r="O23" s="85">
        <f>IF(ISNUMBER('Tabulka č. 5'!O23-'KN 2018 OV tab.5'!O23),ROUND('Tabulka č. 5'!O23-'KN 2018 OV tab.5'!O23,2),"")</f>
        <v>0</v>
      </c>
      <c r="P23" s="48">
        <f t="shared" si="2"/>
        <v>0.20642857142857135</v>
      </c>
    </row>
    <row r="24" spans="1:16" s="39" customFormat="1" x14ac:dyDescent="0.25">
      <c r="A24" s="42" t="s">
        <v>26</v>
      </c>
      <c r="B24" s="86">
        <f>IF(ISNUMBER('Tabulka č. 5'!B24-'KN 2018 OV tab.5'!B24),ROUND('Tabulka č. 5'!B24-'KN 2018 OV tab.5'!B24,0),"")</f>
        <v>5000</v>
      </c>
      <c r="C24" s="86">
        <f>IF(ISNUMBER('Tabulka č. 5'!C24-'KN 2018 OV tab.5'!C24),ROUND('Tabulka č. 5'!C24-'KN 2018 OV tab.5'!C24,0),"")</f>
        <v>4342</v>
      </c>
      <c r="D24" s="86">
        <f>IF(ISNUMBER('Tabulka č. 5'!D24-'KN 2018 OV tab.5'!D24),ROUND('Tabulka č. 5'!D24-'KN 2018 OV tab.5'!D24,0),"")</f>
        <v>4796</v>
      </c>
      <c r="E24" s="86">
        <f>IF(ISNUMBER('Tabulka č. 5'!E24-'KN 2018 OV tab.5'!E24),ROUND('Tabulka č. 5'!E24-'KN 2018 OV tab.5'!E24,0),"")</f>
        <v>4930</v>
      </c>
      <c r="F24" s="86">
        <f>IF(ISNUMBER('Tabulka č. 5'!F24-'KN 2018 OV tab.5'!F24),ROUND('Tabulka č. 5'!F24-'KN 2018 OV tab.5'!F24,0),"")</f>
        <v>4700</v>
      </c>
      <c r="G24" s="86">
        <f>IF(ISNUMBER('Tabulka č. 5'!G24-'KN 2018 OV tab.5'!G24),ROUND('Tabulka č. 5'!G24-'KN 2018 OV tab.5'!G24,0),"")</f>
        <v>4265</v>
      </c>
      <c r="H24" s="86">
        <f>IF(ISNUMBER('Tabulka č. 5'!H24-'KN 2018 OV tab.5'!H24),ROUND('Tabulka č. 5'!H24-'KN 2018 OV tab.5'!H24,0),"")</f>
        <v>4490</v>
      </c>
      <c r="I24" s="86">
        <f>IF(ISNUMBER('Tabulka č. 5'!I24-'KN 2018 OV tab.5'!I24),ROUND('Tabulka č. 5'!I24-'KN 2018 OV tab.5'!I24,0),"")</f>
        <v>4602</v>
      </c>
      <c r="J24" s="86">
        <f>IF(ISNUMBER('Tabulka č. 5'!J24-'KN 2018 OV tab.5'!J24),ROUND('Tabulka č. 5'!J24-'KN 2018 OV tab.5'!J24,0),"")</f>
        <v>4223</v>
      </c>
      <c r="K24" s="86">
        <f>IF(ISNUMBER('Tabulka č. 5'!K24-'KN 2018 OV tab.5'!K24),ROUND('Tabulka č. 5'!K24-'KN 2018 OV tab.5'!K24,0),"")</f>
        <v>5228</v>
      </c>
      <c r="L24" s="87">
        <f>IF(ISNUMBER('Tabulka č. 5'!L24-'KN 2018 OV tab.5'!L24),ROUND('Tabulka č. 5'!L24-'KN 2018 OV tab.5'!L24,0),"")</f>
        <v>4676</v>
      </c>
      <c r="M24" s="86">
        <f>IF(ISNUMBER('Tabulka č. 5'!M24-'KN 2018 OV tab.5'!M24),ROUND('Tabulka č. 5'!M24-'KN 2018 OV tab.5'!M24,0),"")</f>
        <v>4897</v>
      </c>
      <c r="N24" s="86">
        <f>IF(ISNUMBER('Tabulka č. 5'!N24-'KN 2018 OV tab.5'!N24),ROUND('Tabulka č. 5'!N24-'KN 2018 OV tab.5'!N24,0),"")</f>
        <v>5346</v>
      </c>
      <c r="O24" s="88">
        <f>IF(ISNUMBER('Tabulka č. 5'!O24-'KN 2018 OV tab.5'!O24),ROUND('Tabulka č. 5'!O24-'KN 2018 OV tab.5'!O24,0),"")</f>
        <v>5050</v>
      </c>
      <c r="P24" s="49">
        <f t="shared" si="2"/>
        <v>4753.2142857142853</v>
      </c>
    </row>
    <row r="25" spans="1:16" x14ac:dyDescent="0.25">
      <c r="A25" s="43" t="s">
        <v>27</v>
      </c>
      <c r="B25" s="83">
        <f>IF(ISNUMBER('Tabulka č. 5'!B25-'KN 2018 OV tab.5'!B25),ROUND('Tabulka č. 5'!B25-'KN 2018 OV tab.5'!B25,2),"")</f>
        <v>0</v>
      </c>
      <c r="C25" s="83">
        <f>IF(ISNUMBER('Tabulka č. 5'!C25-'KN 2018 OV tab.5'!C25),ROUND('Tabulka č. 5'!C25-'KN 2018 OV tab.5'!C25,2),"")</f>
        <v>0</v>
      </c>
      <c r="D25" s="83">
        <f>IF(ISNUMBER('Tabulka č. 5'!D25-'KN 2018 OV tab.5'!D25),ROUND('Tabulka č. 5'!D25-'KN 2018 OV tab.5'!D25,2),"")</f>
        <v>0</v>
      </c>
      <c r="E25" s="83">
        <f>IF(ISNUMBER('Tabulka č. 5'!E25-'KN 2018 OV tab.5'!E25),ROUND('Tabulka č. 5'!E25-'KN 2018 OV tab.5'!E25,2),"")</f>
        <v>0</v>
      </c>
      <c r="F25" s="83">
        <f>IF(ISNUMBER('Tabulka č. 5'!F25-'KN 2018 OV tab.5'!F25),ROUND('Tabulka č. 5'!F25-'KN 2018 OV tab.5'!F25,2),"")</f>
        <v>-2.76</v>
      </c>
      <c r="G25" s="84">
        <f>IF(ISNUMBER('Tabulka č. 5'!G25-'KN 2018 OV tab.5'!G25),ROUND('Tabulka č. 5'!G25-'KN 2018 OV tab.5'!G25,2),"")</f>
        <v>0</v>
      </c>
      <c r="H25" s="83">
        <f>IF(ISNUMBER('Tabulka č. 5'!H25-'KN 2018 OV tab.5'!H25),ROUND('Tabulka č. 5'!H25-'KN 2018 OV tab.5'!H25,2),"")</f>
        <v>0</v>
      </c>
      <c r="I25" s="83">
        <f>IF(ISNUMBER('Tabulka č. 5'!I25-'KN 2018 OV tab.5'!I25),ROUND('Tabulka č. 5'!I25-'KN 2018 OV tab.5'!I25,2),"")</f>
        <v>0</v>
      </c>
      <c r="J25" s="83">
        <f>IF(ISNUMBER('Tabulka č. 5'!J25-'KN 2018 OV tab.5'!J25),ROUND('Tabulka č. 5'!J25-'KN 2018 OV tab.5'!J25,2),"")</f>
        <v>0</v>
      </c>
      <c r="K25" s="83">
        <f>IF(ISNUMBER('Tabulka č. 5'!K25-'KN 2018 OV tab.5'!K25),ROUND('Tabulka č. 5'!K25-'KN 2018 OV tab.5'!K25,2),"")</f>
        <v>0</v>
      </c>
      <c r="L25" s="83">
        <f>IF(ISNUMBER('Tabulka č. 5'!L25-'KN 2018 OV tab.5'!L25),ROUND('Tabulka č. 5'!L25-'KN 2018 OV tab.5'!L25,2),"")</f>
        <v>0</v>
      </c>
      <c r="M25" s="83">
        <f>IF(ISNUMBER('Tabulka č. 5'!M25-'KN 2018 OV tab.5'!M25),ROUND('Tabulka č. 5'!M25-'KN 2018 OV tab.5'!M25,2),"")</f>
        <v>0</v>
      </c>
      <c r="N25" s="83">
        <f>IF(ISNUMBER('Tabulka č. 5'!N25-'KN 2018 OV tab.5'!N25),ROUND('Tabulka č. 5'!N25-'KN 2018 OV tab.5'!N25,2),"")</f>
        <v>0</v>
      </c>
      <c r="O25" s="85">
        <f>IF(ISNUMBER('Tabulka č. 5'!O25-'KN 2018 OV tab.5'!O25),ROUND('Tabulka č. 5'!O25-'KN 2018 OV tab.5'!O25,2),"")</f>
        <v>0</v>
      </c>
      <c r="P25" s="48">
        <f t="shared" si="2"/>
        <v>-0.19714285714285712</v>
      </c>
    </row>
    <row r="26" spans="1:16" s="39" customFormat="1" ht="15.75" thickBot="1" x14ac:dyDescent="0.3">
      <c r="A26" s="44" t="s">
        <v>28</v>
      </c>
      <c r="B26" s="89">
        <f>IF(ISNUMBER('Tabulka č. 5'!B26-'KN 2018 OV tab.5'!B26),ROUND('Tabulka č. 5'!B26-'KN 2018 OV tab.5'!B26,0),"")</f>
        <v>2260</v>
      </c>
      <c r="C26" s="89">
        <f>IF(ISNUMBER('Tabulka č. 5'!C26-'KN 2018 OV tab.5'!C26),ROUND('Tabulka č. 5'!C26-'KN 2018 OV tab.5'!C26,0),"")</f>
        <v>1963</v>
      </c>
      <c r="D26" s="89">
        <f>IF(ISNUMBER('Tabulka č. 5'!D26-'KN 2018 OV tab.5'!D26),ROUND('Tabulka č. 5'!D26-'KN 2018 OV tab.5'!D26,0),"")</f>
        <v>1923</v>
      </c>
      <c r="E26" s="89">
        <f>IF(ISNUMBER('Tabulka č. 5'!E26-'KN 2018 OV tab.5'!E26),ROUND('Tabulka č. 5'!E26-'KN 2018 OV tab.5'!E26,0),"")</f>
        <v>1998</v>
      </c>
      <c r="F26" s="89">
        <f>IF(ISNUMBER('Tabulka č. 5'!F26-'KN 2018 OV tab.5'!F26),ROUND('Tabulka č. 5'!F26-'KN 2018 OV tab.5'!F26,0),"")</f>
        <v>2200</v>
      </c>
      <c r="G26" s="89">
        <f>IF(ISNUMBER('Tabulka č. 5'!G26-'KN 2018 OV tab.5'!G26),ROUND('Tabulka č. 5'!G26-'KN 2018 OV tab.5'!G26,0),"")</f>
        <v>1773</v>
      </c>
      <c r="H26" s="89">
        <f>IF(ISNUMBER('Tabulka č. 5'!H26-'KN 2018 OV tab.5'!H26),ROUND('Tabulka č. 5'!H26-'KN 2018 OV tab.5'!H26,0),"")</f>
        <v>2200</v>
      </c>
      <c r="I26" s="89">
        <f>IF(ISNUMBER('Tabulka č. 5'!I26-'KN 2018 OV tab.5'!I26),ROUND('Tabulka č. 5'!I26-'KN 2018 OV tab.5'!I26,0),"")</f>
        <v>2024</v>
      </c>
      <c r="J26" s="89">
        <f>IF(ISNUMBER('Tabulka č. 5'!J26-'KN 2018 OV tab.5'!J26),ROUND('Tabulka č. 5'!J26-'KN 2018 OV tab.5'!J26,0),"")</f>
        <v>2529</v>
      </c>
      <c r="K26" s="89">
        <f>IF(ISNUMBER('Tabulka č. 5'!K26-'KN 2018 OV tab.5'!K26),ROUND('Tabulka č. 5'!K26-'KN 2018 OV tab.5'!K26,0),"")</f>
        <v>2139</v>
      </c>
      <c r="L26" s="90">
        <f>IF(ISNUMBER('Tabulka č. 5'!L26-'KN 2018 OV tab.5'!L26),ROUND('Tabulka č. 5'!L26-'KN 2018 OV tab.5'!L26,0),"")</f>
        <v>2183</v>
      </c>
      <c r="M26" s="89">
        <f>IF(ISNUMBER('Tabulka č. 5'!M26-'KN 2018 OV tab.5'!M26),ROUND('Tabulka č. 5'!M26-'KN 2018 OV tab.5'!M26,0),"")</f>
        <v>2033</v>
      </c>
      <c r="N26" s="89">
        <f>IF(ISNUMBER('Tabulka č. 5'!N26-'KN 2018 OV tab.5'!N26),ROUND('Tabulka č. 5'!N26-'KN 2018 OV tab.5'!N26,0),"")</f>
        <v>2650</v>
      </c>
      <c r="O26" s="91">
        <f>IF(ISNUMBER('Tabulka č. 5'!O26-'KN 2018 OV tab.5'!O26),ROUND('Tabulka č. 5'!O26-'KN 2018 OV tab.5'!O26,0),"")</f>
        <v>2170</v>
      </c>
      <c r="P26" s="50">
        <f t="shared" si="2"/>
        <v>2146.0714285714284</v>
      </c>
    </row>
    <row r="27" spans="1:16" s="41" customFormat="1" ht="19.5" thickBot="1" x14ac:dyDescent="0.35">
      <c r="A27" s="98" t="str">
        <f>'KN 2019'!A31</f>
        <v>23-56-H/01 Obráběč kovů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5'!B28-'KN 2018 OV tab.5'!B28),ROUND('Tabulka č. 5'!B28-'KN 2018 OV tab.5'!B28,0),"")</f>
        <v>4131</v>
      </c>
      <c r="C28" s="79">
        <f>IF(ISNUMBER('Tabulka č. 5'!C28-'KN 2018 OV tab.5'!C28),ROUND('Tabulka č. 5'!C28-'KN 2018 OV tab.5'!C28,0),"")</f>
        <v>4897</v>
      </c>
      <c r="D28" s="79">
        <f>IF(ISNUMBER('Tabulka č. 5'!D28-'KN 2018 OV tab.5'!D28),ROUND('Tabulka č. 5'!D28-'KN 2018 OV tab.5'!D28,0),"")</f>
        <v>3331</v>
      </c>
      <c r="E28" s="79">
        <f>IF(ISNUMBER('Tabulka č. 5'!E28-'KN 2018 OV tab.5'!E28),ROUND('Tabulka č. 5'!E28-'KN 2018 OV tab.5'!E28,0),"")</f>
        <v>3259</v>
      </c>
      <c r="F28" s="79">
        <f>IF(ISNUMBER('Tabulka č. 5'!F28-'KN 2018 OV tab.5'!F28),ROUND('Tabulka č. 5'!F28-'KN 2018 OV tab.5'!F28,0),"")</f>
        <v>-2402</v>
      </c>
      <c r="G28" s="79">
        <f>IF(ISNUMBER('Tabulka č. 5'!G28-'KN 2018 OV tab.5'!G28),ROUND('Tabulka č. 5'!G28-'KN 2018 OV tab.5'!G28,0),"")</f>
        <v>6787</v>
      </c>
      <c r="H28" s="79">
        <f>IF(ISNUMBER('Tabulka č. 5'!H28-'KN 2018 OV tab.5'!H28),ROUND('Tabulka č. 5'!H28-'KN 2018 OV tab.5'!H28,0),"")</f>
        <v>2957</v>
      </c>
      <c r="I28" s="79">
        <f>IF(ISNUMBER('Tabulka č. 5'!I28-'KN 2018 OV tab.5'!I28),ROUND('Tabulka č. 5'!I28-'KN 2018 OV tab.5'!I28,0),"")</f>
        <v>3375</v>
      </c>
      <c r="J28" s="79">
        <f>IF(ISNUMBER('Tabulka č. 5'!J28-'KN 2018 OV tab.5'!J28),ROUND('Tabulka č. 5'!J28-'KN 2018 OV tab.5'!J28,0),"")</f>
        <v>3495</v>
      </c>
      <c r="K28" s="79">
        <f>IF(ISNUMBER('Tabulka č. 5'!K28-'KN 2018 OV tab.5'!K28),ROUND('Tabulka č. 5'!K28-'KN 2018 OV tab.5'!K28,0),"")</f>
        <v>3601</v>
      </c>
      <c r="L28" s="79">
        <f>IF(ISNUMBER('Tabulka č. 5'!L28-'KN 2018 OV tab.5'!L28),ROUND('Tabulka č. 5'!L28-'KN 2018 OV tab.5'!L28,0),"")</f>
        <v>3159</v>
      </c>
      <c r="M28" s="79">
        <f>IF(ISNUMBER('Tabulka č. 5'!M28-'KN 2018 OV tab.5'!M28),ROUND('Tabulka č. 5'!M28-'KN 2018 OV tab.5'!M28,0),"")</f>
        <v>3352</v>
      </c>
      <c r="N28" s="79">
        <f>IF(ISNUMBER('Tabulka č. 5'!N28-'KN 2018 OV tab.5'!N28),ROUND('Tabulka č. 5'!N28-'KN 2018 OV tab.5'!N28,0),"")</f>
        <v>6658</v>
      </c>
      <c r="O28" s="80">
        <f>IF(ISNUMBER('Tabulka č. 5'!O28-'KN 2018 OV tab.5'!O28),ROUND('Tabulka č. 5'!O28-'KN 2018 OV tab.5'!O28,0),"")</f>
        <v>3727</v>
      </c>
      <c r="P28" s="46">
        <f>IF(ISNUMBER(AVERAGE(B28:O28)),AVERAGE(B28:O28),"")</f>
        <v>3594.7857142857142</v>
      </c>
    </row>
    <row r="29" spans="1:16" s="39" customFormat="1" x14ac:dyDescent="0.25">
      <c r="A29" s="42" t="s">
        <v>52</v>
      </c>
      <c r="B29" s="81">
        <f>IF(ISNUMBER('Tabulka č. 5'!B29-'KN 2018 OV tab.5'!B29),ROUND('Tabulka č. 5'!B29-'KN 2018 OV tab.5'!B29,0),"")</f>
        <v>0</v>
      </c>
      <c r="C29" s="81">
        <f>IF(ISNUMBER('Tabulka č. 5'!C29-'KN 2018 OV tab.5'!C29),ROUND('Tabulka č. 5'!C29-'KN 2018 OV tab.5'!C29,0),"")</f>
        <v>0</v>
      </c>
      <c r="D29" s="81">
        <f>IF(ISNUMBER('Tabulka č. 5'!D29-'KN 2018 OV tab.5'!D29),ROUND('Tabulka č. 5'!D29-'KN 2018 OV tab.5'!D29,0),"")</f>
        <v>0</v>
      </c>
      <c r="E29" s="81">
        <f>IF(ISNUMBER('Tabulka č. 5'!E29-'KN 2018 OV tab.5'!E29),ROUND('Tabulka č. 5'!E29-'KN 2018 OV tab.5'!E29,0),"")</f>
        <v>15</v>
      </c>
      <c r="F29" s="81">
        <f>IF(ISNUMBER('Tabulka č. 5'!F29-'KN 2018 OV tab.5'!F29),ROUND('Tabulka č. 5'!F29-'KN 2018 OV tab.5'!F29,0),"")</f>
        <v>0</v>
      </c>
      <c r="G29" s="81">
        <f>IF(ISNUMBER('Tabulka č. 5'!G29-'KN 2018 OV tab.5'!G29),ROUND('Tabulka č. 5'!G29-'KN 2018 OV tab.5'!G29,0),"")</f>
        <v>29</v>
      </c>
      <c r="H29" s="81">
        <f>IF(ISNUMBER('Tabulka č. 5'!H29-'KN 2018 OV tab.5'!H29),ROUND('Tabulka č. 5'!H29-'KN 2018 OV tab.5'!H29,0),"")</f>
        <v>0</v>
      </c>
      <c r="I29" s="81">
        <f>IF(ISNUMBER('Tabulka č. 5'!I29-'KN 2018 OV tab.5'!I29),ROUND('Tabulka č. 5'!I29-'KN 2018 OV tab.5'!I29,0),"")</f>
        <v>0</v>
      </c>
      <c r="J29" s="81">
        <f>IF(ISNUMBER('Tabulka č. 5'!J29-'KN 2018 OV tab.5'!J29),ROUND('Tabulka č. 5'!J29-'KN 2018 OV tab.5'!J29,0),"")</f>
        <v>11</v>
      </c>
      <c r="K29" s="81">
        <f>IF(ISNUMBER('Tabulka č. 5'!K29-'KN 2018 OV tab.5'!K29),ROUND('Tabulka č. 5'!K29-'KN 2018 OV tab.5'!K29,0),"")</f>
        <v>23</v>
      </c>
      <c r="L29" s="81">
        <f>IF(ISNUMBER('Tabulka č. 5'!L29-'KN 2018 OV tab.5'!L29),ROUND('Tabulka č. 5'!L29-'KN 2018 OV tab.5'!L29,0),"")</f>
        <v>0</v>
      </c>
      <c r="M29" s="81">
        <f>IF(ISNUMBER('Tabulka č. 5'!M29-'KN 2018 OV tab.5'!M29),ROUND('Tabulka č. 5'!M29-'KN 2018 OV tab.5'!M29,0),"")</f>
        <v>0</v>
      </c>
      <c r="N29" s="81">
        <f>IF(ISNUMBER('Tabulka č. 5'!N29-'KN 2018 OV tab.5'!N29),ROUND('Tabulka č. 5'!N29-'KN 2018 OV tab.5'!N29,0),"")</f>
        <v>0</v>
      </c>
      <c r="O29" s="82">
        <f>IF(ISNUMBER('Tabulka č. 5'!O29-'KN 2018 OV tab.5'!O29),ROUND('Tabulka č. 5'!O29-'KN 2018 OV tab.5'!O29,0),"")</f>
        <v>25</v>
      </c>
      <c r="P29" s="47">
        <f t="shared" ref="P29:P33" si="3">IF(ISNUMBER(AVERAGE(B29:O29)),AVERAGE(B29:O29),"")</f>
        <v>7.3571428571428568</v>
      </c>
    </row>
    <row r="30" spans="1:16" x14ac:dyDescent="0.25">
      <c r="A30" s="43" t="s">
        <v>25</v>
      </c>
      <c r="B30" s="83">
        <f>IF(ISNUMBER('Tabulka č. 5'!B30-'KN 2018 OV tab.5'!B30),ROUND('Tabulka č. 5'!B30-'KN 2018 OV tab.5'!B30,2),"")</f>
        <v>0</v>
      </c>
      <c r="C30" s="83">
        <f>IF(ISNUMBER('Tabulka č. 5'!C30-'KN 2018 OV tab.5'!C30),ROUND('Tabulka č. 5'!C30-'KN 2018 OV tab.5'!C30,2),"")</f>
        <v>-1.71</v>
      </c>
      <c r="D30" s="83">
        <f>IF(ISNUMBER('Tabulka č. 5'!D30-'KN 2018 OV tab.5'!D30),ROUND('Tabulka č. 5'!D30-'KN 2018 OV tab.5'!D30,2),"")</f>
        <v>0</v>
      </c>
      <c r="E30" s="83">
        <f>IF(ISNUMBER('Tabulka č. 5'!E30-'KN 2018 OV tab.5'!E30),ROUND('Tabulka č. 5'!E30-'KN 2018 OV tab.5'!E30,2),"")</f>
        <v>0</v>
      </c>
      <c r="F30" s="83">
        <f>IF(ISNUMBER('Tabulka č. 5'!F30-'KN 2018 OV tab.5'!F30),ROUND('Tabulka č. 5'!F30-'KN 2018 OV tab.5'!F30,2),"")</f>
        <v>8.36</v>
      </c>
      <c r="G30" s="84">
        <f>IF(ISNUMBER('Tabulka č. 5'!G30-'KN 2018 OV tab.5'!G30),ROUND('Tabulka č. 5'!G30-'KN 2018 OV tab.5'!G30,2),"")</f>
        <v>-3.61</v>
      </c>
      <c r="H30" s="83">
        <f>IF(ISNUMBER('Tabulka č. 5'!H30-'KN 2018 OV tab.5'!H30),ROUND('Tabulka č. 5'!H30-'KN 2018 OV tab.5'!H30,2),"")</f>
        <v>-0.01</v>
      </c>
      <c r="I30" s="83">
        <f>IF(ISNUMBER('Tabulka č. 5'!I30-'KN 2018 OV tab.5'!I30),ROUND('Tabulka č. 5'!I30-'KN 2018 OV tab.5'!I30,2),"")</f>
        <v>0</v>
      </c>
      <c r="J30" s="83">
        <f>IF(ISNUMBER('Tabulka č. 5'!J30-'KN 2018 OV tab.5'!J30),ROUND('Tabulka č. 5'!J30-'KN 2018 OV tab.5'!J30,2),"")</f>
        <v>0</v>
      </c>
      <c r="K30" s="83">
        <f>IF(ISNUMBER('Tabulka č. 5'!K30-'KN 2018 OV tab.5'!K30),ROUND('Tabulka č. 5'!K30-'KN 2018 OV tab.5'!K30,2),"")</f>
        <v>0</v>
      </c>
      <c r="L30" s="83">
        <f>IF(ISNUMBER('Tabulka č. 5'!L30-'KN 2018 OV tab.5'!L30),ROUND('Tabulka č. 5'!L30-'KN 2018 OV tab.5'!L30,2),"")</f>
        <v>-0.21</v>
      </c>
      <c r="M30" s="83">
        <f>IF(ISNUMBER('Tabulka č. 5'!M30-'KN 2018 OV tab.5'!M30),ROUND('Tabulka č. 5'!M30-'KN 2018 OV tab.5'!M30,2),"")</f>
        <v>0</v>
      </c>
      <c r="N30" s="83">
        <f>IF(ISNUMBER('Tabulka č. 5'!N30-'KN 2018 OV tab.5'!N30),ROUND('Tabulka č. 5'!N30-'KN 2018 OV tab.5'!N30,2),"")</f>
        <v>-2</v>
      </c>
      <c r="O30" s="85">
        <f>IF(ISNUMBER('Tabulka č. 5'!O30-'KN 2018 OV tab.5'!O30),ROUND('Tabulka č. 5'!O30-'KN 2018 OV tab.5'!O30,2),"")</f>
        <v>0</v>
      </c>
      <c r="P30" s="48">
        <f t="shared" si="3"/>
        <v>5.8571428571428559E-2</v>
      </c>
    </row>
    <row r="31" spans="1:16" s="39" customFormat="1" x14ac:dyDescent="0.25">
      <c r="A31" s="42" t="s">
        <v>26</v>
      </c>
      <c r="B31" s="86">
        <f>IF(ISNUMBER('Tabulka č. 5'!B31-'KN 2018 OV tab.5'!B31),ROUND('Tabulka č. 5'!B31-'KN 2018 OV tab.5'!B31,0),"")</f>
        <v>5000</v>
      </c>
      <c r="C31" s="86">
        <f>IF(ISNUMBER('Tabulka č. 5'!C31-'KN 2018 OV tab.5'!C31),ROUND('Tabulka č. 5'!C31-'KN 2018 OV tab.5'!C31,0),"")</f>
        <v>4342</v>
      </c>
      <c r="D31" s="86">
        <f>IF(ISNUMBER('Tabulka č. 5'!D31-'KN 2018 OV tab.5'!D31),ROUND('Tabulka č. 5'!D31-'KN 2018 OV tab.5'!D31,0),"")</f>
        <v>4796</v>
      </c>
      <c r="E31" s="86">
        <f>IF(ISNUMBER('Tabulka č. 5'!E31-'KN 2018 OV tab.5'!E31),ROUND('Tabulka č. 5'!E31-'KN 2018 OV tab.5'!E31,0),"")</f>
        <v>4930</v>
      </c>
      <c r="F31" s="86">
        <f>IF(ISNUMBER('Tabulka č. 5'!F31-'KN 2018 OV tab.5'!F31),ROUND('Tabulka č. 5'!F31-'KN 2018 OV tab.5'!F31,0),"")</f>
        <v>4700</v>
      </c>
      <c r="G31" s="86">
        <f>IF(ISNUMBER('Tabulka č. 5'!G31-'KN 2018 OV tab.5'!G31),ROUND('Tabulka č. 5'!G31-'KN 2018 OV tab.5'!G31,0),"")</f>
        <v>4265</v>
      </c>
      <c r="H31" s="86">
        <f>IF(ISNUMBER('Tabulka č. 5'!H31-'KN 2018 OV tab.5'!H31),ROUND('Tabulka č. 5'!H31-'KN 2018 OV tab.5'!H31,0),"")</f>
        <v>4490</v>
      </c>
      <c r="I31" s="86">
        <f>IF(ISNUMBER('Tabulka č. 5'!I31-'KN 2018 OV tab.5'!I31),ROUND('Tabulka č. 5'!I31-'KN 2018 OV tab.5'!I31,0),"")</f>
        <v>4602</v>
      </c>
      <c r="J31" s="86">
        <f>IF(ISNUMBER('Tabulka č. 5'!J31-'KN 2018 OV tab.5'!J31),ROUND('Tabulka č. 5'!J31-'KN 2018 OV tab.5'!J31,0),"")</f>
        <v>4223</v>
      </c>
      <c r="K31" s="86">
        <f>IF(ISNUMBER('Tabulka č. 5'!K31-'KN 2018 OV tab.5'!K31),ROUND('Tabulka č. 5'!K31-'KN 2018 OV tab.5'!K31,0),"")</f>
        <v>5228</v>
      </c>
      <c r="L31" s="87">
        <f>IF(ISNUMBER('Tabulka č. 5'!L31-'KN 2018 OV tab.5'!L31),ROUND('Tabulka č. 5'!L31-'KN 2018 OV tab.5'!L31,0),"")</f>
        <v>4676</v>
      </c>
      <c r="M31" s="86">
        <f>IF(ISNUMBER('Tabulka č. 5'!M31-'KN 2018 OV tab.5'!M31),ROUND('Tabulka č. 5'!M31-'KN 2018 OV tab.5'!M31,0),"")</f>
        <v>4897</v>
      </c>
      <c r="N31" s="86">
        <f>IF(ISNUMBER('Tabulka č. 5'!N31-'KN 2018 OV tab.5'!N31),ROUND('Tabulka č. 5'!N31-'KN 2018 OV tab.5'!N31,0),"")</f>
        <v>5346</v>
      </c>
      <c r="O31" s="88">
        <f>IF(ISNUMBER('Tabulka č. 5'!O31-'KN 2018 OV tab.5'!O31),ROUND('Tabulka č. 5'!O31-'KN 2018 OV tab.5'!O31,0),"")</f>
        <v>5050</v>
      </c>
      <c r="P31" s="49">
        <f t="shared" si="3"/>
        <v>4753.2142857142853</v>
      </c>
    </row>
    <row r="32" spans="1:16" x14ac:dyDescent="0.25">
      <c r="A32" s="43" t="s">
        <v>27</v>
      </c>
      <c r="B32" s="83">
        <f>IF(ISNUMBER('Tabulka č. 5'!B32-'KN 2018 OV tab.5'!B32),ROUND('Tabulka č. 5'!B32-'KN 2018 OV tab.5'!B32,2),"")</f>
        <v>0</v>
      </c>
      <c r="C32" s="83">
        <f>IF(ISNUMBER('Tabulka č. 5'!C32-'KN 2018 OV tab.5'!C32),ROUND('Tabulka č. 5'!C32-'KN 2018 OV tab.5'!C32,2),"")</f>
        <v>0</v>
      </c>
      <c r="D32" s="83">
        <f>IF(ISNUMBER('Tabulka č. 5'!D32-'KN 2018 OV tab.5'!D32),ROUND('Tabulka č. 5'!D32-'KN 2018 OV tab.5'!D32,2),"")</f>
        <v>0</v>
      </c>
      <c r="E32" s="83">
        <f>IF(ISNUMBER('Tabulka č. 5'!E32-'KN 2018 OV tab.5'!E32),ROUND('Tabulka č. 5'!E32-'KN 2018 OV tab.5'!E32,2),"")</f>
        <v>0</v>
      </c>
      <c r="F32" s="83">
        <f>IF(ISNUMBER('Tabulka č. 5'!F32-'KN 2018 OV tab.5'!F32),ROUND('Tabulka č. 5'!F32-'KN 2018 OV tab.5'!F32,2),"")</f>
        <v>-6.14</v>
      </c>
      <c r="G32" s="84">
        <f>IF(ISNUMBER('Tabulka č. 5'!G32-'KN 2018 OV tab.5'!G32),ROUND('Tabulka č. 5'!G32-'KN 2018 OV tab.5'!G32,2),"")</f>
        <v>0</v>
      </c>
      <c r="H32" s="83">
        <f>IF(ISNUMBER('Tabulka č. 5'!H32-'KN 2018 OV tab.5'!H32),ROUND('Tabulka č. 5'!H32-'KN 2018 OV tab.5'!H32,2),"")</f>
        <v>0</v>
      </c>
      <c r="I32" s="83">
        <f>IF(ISNUMBER('Tabulka č. 5'!I32-'KN 2018 OV tab.5'!I32),ROUND('Tabulka č. 5'!I32-'KN 2018 OV tab.5'!I32,2),"")</f>
        <v>0</v>
      </c>
      <c r="J32" s="83">
        <f>IF(ISNUMBER('Tabulka č. 5'!J32-'KN 2018 OV tab.5'!J32),ROUND('Tabulka č. 5'!J32-'KN 2018 OV tab.5'!J32,2),"")</f>
        <v>0</v>
      </c>
      <c r="K32" s="83">
        <f>IF(ISNUMBER('Tabulka č. 5'!K32-'KN 2018 OV tab.5'!K32),ROUND('Tabulka č. 5'!K32-'KN 2018 OV tab.5'!K32,2),"")</f>
        <v>0</v>
      </c>
      <c r="L32" s="83">
        <f>IF(ISNUMBER('Tabulka č. 5'!L32-'KN 2018 OV tab.5'!L32),ROUND('Tabulka č. 5'!L32-'KN 2018 OV tab.5'!L32,2),"")</f>
        <v>0</v>
      </c>
      <c r="M32" s="83">
        <f>IF(ISNUMBER('Tabulka č. 5'!M32-'KN 2018 OV tab.5'!M32),ROUND('Tabulka č. 5'!M32-'KN 2018 OV tab.5'!M32,2),"")</f>
        <v>0</v>
      </c>
      <c r="N32" s="83">
        <f>IF(ISNUMBER('Tabulka č. 5'!N32-'KN 2018 OV tab.5'!N32),ROUND('Tabulka č. 5'!N32-'KN 2018 OV tab.5'!N32,2),"")</f>
        <v>0</v>
      </c>
      <c r="O32" s="85">
        <f>IF(ISNUMBER('Tabulka č. 5'!O32-'KN 2018 OV tab.5'!O32),ROUND('Tabulka č. 5'!O32-'KN 2018 OV tab.5'!O32,2),"")</f>
        <v>0</v>
      </c>
      <c r="P32" s="48">
        <f t="shared" si="3"/>
        <v>-0.43857142857142856</v>
      </c>
    </row>
    <row r="33" spans="1:16" s="39" customFormat="1" ht="15.75" thickBot="1" x14ac:dyDescent="0.3">
      <c r="A33" s="44" t="s">
        <v>28</v>
      </c>
      <c r="B33" s="89">
        <f>IF(ISNUMBER('Tabulka č. 5'!B33-'KN 2018 OV tab.5'!B33),ROUND('Tabulka č. 5'!B33-'KN 2018 OV tab.5'!B33,0),"")</f>
        <v>2260</v>
      </c>
      <c r="C33" s="89">
        <f>IF(ISNUMBER('Tabulka č. 5'!C33-'KN 2018 OV tab.5'!C33),ROUND('Tabulka č. 5'!C33-'KN 2018 OV tab.5'!C33,0),"")</f>
        <v>1963</v>
      </c>
      <c r="D33" s="89">
        <f>IF(ISNUMBER('Tabulka č. 5'!D33-'KN 2018 OV tab.5'!D33),ROUND('Tabulka č. 5'!D33-'KN 2018 OV tab.5'!D33,0),"")</f>
        <v>1923</v>
      </c>
      <c r="E33" s="89">
        <f>IF(ISNUMBER('Tabulka č. 5'!E33-'KN 2018 OV tab.5'!E33),ROUND('Tabulka č. 5'!E33-'KN 2018 OV tab.5'!E33,0),"")</f>
        <v>1998</v>
      </c>
      <c r="F33" s="89">
        <f>IF(ISNUMBER('Tabulka č. 5'!F33-'KN 2018 OV tab.5'!F33),ROUND('Tabulka č. 5'!F33-'KN 2018 OV tab.5'!F33,0),"")</f>
        <v>2200</v>
      </c>
      <c r="G33" s="89">
        <f>IF(ISNUMBER('Tabulka č. 5'!G33-'KN 2018 OV tab.5'!G33),ROUND('Tabulka č. 5'!G33-'KN 2018 OV tab.5'!G33,0),"")</f>
        <v>1773</v>
      </c>
      <c r="H33" s="89">
        <f>IF(ISNUMBER('Tabulka č. 5'!H33-'KN 2018 OV tab.5'!H33),ROUND('Tabulka č. 5'!H33-'KN 2018 OV tab.5'!H33,0),"")</f>
        <v>2200</v>
      </c>
      <c r="I33" s="89">
        <f>IF(ISNUMBER('Tabulka č. 5'!I33-'KN 2018 OV tab.5'!I33),ROUND('Tabulka č. 5'!I33-'KN 2018 OV tab.5'!I33,0),"")</f>
        <v>2024</v>
      </c>
      <c r="J33" s="89">
        <f>IF(ISNUMBER('Tabulka č. 5'!J33-'KN 2018 OV tab.5'!J33),ROUND('Tabulka č. 5'!J33-'KN 2018 OV tab.5'!J33,0),"")</f>
        <v>2529</v>
      </c>
      <c r="K33" s="89">
        <f>IF(ISNUMBER('Tabulka č. 5'!K33-'KN 2018 OV tab.5'!K33),ROUND('Tabulka č. 5'!K33-'KN 2018 OV tab.5'!K33,0),"")</f>
        <v>2139</v>
      </c>
      <c r="L33" s="90">
        <f>IF(ISNUMBER('Tabulka č. 5'!L33-'KN 2018 OV tab.5'!L33),ROUND('Tabulka č. 5'!L33-'KN 2018 OV tab.5'!L33,0),"")</f>
        <v>2183</v>
      </c>
      <c r="M33" s="89">
        <f>IF(ISNUMBER('Tabulka č. 5'!M33-'KN 2018 OV tab.5'!M33),ROUND('Tabulka č. 5'!M33-'KN 2018 OV tab.5'!M33,0),"")</f>
        <v>2033</v>
      </c>
      <c r="N33" s="89">
        <f>IF(ISNUMBER('Tabulka č. 5'!N33-'KN 2018 OV tab.5'!N33),ROUND('Tabulka č. 5'!N33-'KN 2018 OV tab.5'!N33,0),"")</f>
        <v>2650</v>
      </c>
      <c r="O33" s="91">
        <f>IF(ISNUMBER('Tabulka č. 5'!O33-'KN 2018 OV tab.5'!O33),ROUND('Tabulka č. 5'!O33-'KN 2018 OV tab.5'!O33,0),"")</f>
        <v>2170</v>
      </c>
      <c r="P33" s="50">
        <f t="shared" si="3"/>
        <v>2146.0714285714284</v>
      </c>
    </row>
    <row r="34" spans="1:16" s="41" customFormat="1" ht="19.5" thickBot="1" x14ac:dyDescent="0.35">
      <c r="A34" s="98" t="str">
        <f>'KN 2019'!A32</f>
        <v>26-51-H/01 Elektrikář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5'!B35-'KN 2018 OV tab.5'!B35),ROUND('Tabulka č. 5'!B35-'KN 2018 OV tab.5'!B35,0),"")</f>
        <v>4001</v>
      </c>
      <c r="C35" s="79">
        <f>IF(ISNUMBER('Tabulka č. 5'!C35-'KN 2018 OV tab.5'!C35),ROUND('Tabulka č. 5'!C35-'KN 2018 OV tab.5'!C35,0),"")</f>
        <v>4717</v>
      </c>
      <c r="D35" s="79">
        <f>IF(ISNUMBER('Tabulka č. 5'!D35-'KN 2018 OV tab.5'!D35),ROUND('Tabulka č. 5'!D35-'KN 2018 OV tab.5'!D35,0),"")</f>
        <v>3943</v>
      </c>
      <c r="E35" s="79">
        <f>IF(ISNUMBER('Tabulka č. 5'!E35-'KN 2018 OV tab.5'!E35),ROUND('Tabulka č. 5'!E35-'KN 2018 OV tab.5'!E35,0),"")</f>
        <v>3578</v>
      </c>
      <c r="F35" s="79">
        <f>IF(ISNUMBER('Tabulka č. 5'!F35-'KN 2018 OV tab.5'!F35),ROUND('Tabulka č. 5'!F35-'KN 2018 OV tab.5'!F35,0),"")</f>
        <v>2011</v>
      </c>
      <c r="G35" s="79">
        <f>IF(ISNUMBER('Tabulka č. 5'!G35-'KN 2018 OV tab.5'!G35),ROUND('Tabulka č. 5'!G35-'KN 2018 OV tab.5'!G35,0),"")</f>
        <v>7678</v>
      </c>
      <c r="H35" s="79">
        <f>IF(ISNUMBER('Tabulka č. 5'!H35-'KN 2018 OV tab.5'!H35),ROUND('Tabulka č. 5'!H35-'KN 2018 OV tab.5'!H35,0),"")</f>
        <v>4490</v>
      </c>
      <c r="I35" s="79">
        <f>IF(ISNUMBER('Tabulka č. 5'!I35-'KN 2018 OV tab.5'!I35),ROUND('Tabulka č. 5'!I35-'KN 2018 OV tab.5'!I35,0),"")</f>
        <v>3782</v>
      </c>
      <c r="J35" s="79">
        <f>IF(ISNUMBER('Tabulka č. 5'!J35-'KN 2018 OV tab.5'!J35),ROUND('Tabulka č. 5'!J35-'KN 2018 OV tab.5'!J35,0),"")</f>
        <v>3916</v>
      </c>
      <c r="K35" s="79">
        <f>IF(ISNUMBER('Tabulka č. 5'!K35-'KN 2018 OV tab.5'!K35),ROUND('Tabulka č. 5'!K35-'KN 2018 OV tab.5'!K35,0),"")</f>
        <v>4179</v>
      </c>
      <c r="L35" s="79">
        <f>IF(ISNUMBER('Tabulka č. 5'!L35-'KN 2018 OV tab.5'!L35),ROUND('Tabulka č. 5'!L35-'KN 2018 OV tab.5'!L35,0),"")</f>
        <v>3260</v>
      </c>
      <c r="M35" s="79">
        <f>IF(ISNUMBER('Tabulka č. 5'!M35-'KN 2018 OV tab.5'!M35),ROUND('Tabulka č. 5'!M35-'KN 2018 OV tab.5'!M35,0),"")</f>
        <v>3616</v>
      </c>
      <c r="N35" s="79">
        <f>IF(ISNUMBER('Tabulka č. 5'!N35-'KN 2018 OV tab.5'!N35),ROUND('Tabulka č. 5'!N35-'KN 2018 OV tab.5'!N35,0),"")</f>
        <v>8454</v>
      </c>
      <c r="O35" s="80">
        <f>IF(ISNUMBER('Tabulka č. 5'!O35-'KN 2018 OV tab.5'!O35),ROUND('Tabulka č. 5'!O35-'KN 2018 OV tab.5'!O35,0),"")</f>
        <v>3895</v>
      </c>
      <c r="P35" s="46">
        <f>IF(ISNUMBER(AVERAGE(B35:O35)),AVERAGE(B35:O35),"")</f>
        <v>4394.2857142857147</v>
      </c>
    </row>
    <row r="36" spans="1:16" s="39" customFormat="1" x14ac:dyDescent="0.25">
      <c r="A36" s="42" t="s">
        <v>52</v>
      </c>
      <c r="B36" s="81">
        <f>IF(ISNUMBER('Tabulka č. 5'!B36-'KN 2018 OV tab.5'!B36),ROUND('Tabulka č. 5'!B36-'KN 2018 OV tab.5'!B36,0),"")</f>
        <v>0</v>
      </c>
      <c r="C36" s="81">
        <f>IF(ISNUMBER('Tabulka č. 5'!C36-'KN 2018 OV tab.5'!C36),ROUND('Tabulka č. 5'!C36-'KN 2018 OV tab.5'!C36,0),"")</f>
        <v>0</v>
      </c>
      <c r="D36" s="81">
        <f>IF(ISNUMBER('Tabulka č. 5'!D36-'KN 2018 OV tab.5'!D36),ROUND('Tabulka č. 5'!D36-'KN 2018 OV tab.5'!D36,0),"")</f>
        <v>0</v>
      </c>
      <c r="E36" s="81">
        <f>IF(ISNUMBER('Tabulka č. 5'!E36-'KN 2018 OV tab.5'!E36),ROUND('Tabulka č. 5'!E36-'KN 2018 OV tab.5'!E36,0),"")</f>
        <v>15</v>
      </c>
      <c r="F36" s="81">
        <f>IF(ISNUMBER('Tabulka č. 5'!F36-'KN 2018 OV tab.5'!F36),ROUND('Tabulka č. 5'!F36-'KN 2018 OV tab.5'!F36,0),"")</f>
        <v>0</v>
      </c>
      <c r="G36" s="81">
        <f>IF(ISNUMBER('Tabulka č. 5'!G36-'KN 2018 OV tab.5'!G36),ROUND('Tabulka č. 5'!G36-'KN 2018 OV tab.5'!G36,0),"")</f>
        <v>32</v>
      </c>
      <c r="H36" s="81">
        <f>IF(ISNUMBER('Tabulka č. 5'!H36-'KN 2018 OV tab.5'!H36),ROUND('Tabulka č. 5'!H36-'KN 2018 OV tab.5'!H36,0),"")</f>
        <v>0</v>
      </c>
      <c r="I36" s="81">
        <f>IF(ISNUMBER('Tabulka č. 5'!I36-'KN 2018 OV tab.5'!I36),ROUND('Tabulka č. 5'!I36-'KN 2018 OV tab.5'!I36,0),"")</f>
        <v>1</v>
      </c>
      <c r="J36" s="81">
        <f>IF(ISNUMBER('Tabulka č. 5'!J36-'KN 2018 OV tab.5'!J36),ROUND('Tabulka č. 5'!J36-'KN 2018 OV tab.5'!J36,0),"")</f>
        <v>12</v>
      </c>
      <c r="K36" s="81">
        <f>IF(ISNUMBER('Tabulka č. 5'!K36-'KN 2018 OV tab.5'!K36),ROUND('Tabulka č. 5'!K36-'KN 2018 OV tab.5'!K36,0),"")</f>
        <v>26</v>
      </c>
      <c r="L36" s="81">
        <f>IF(ISNUMBER('Tabulka č. 5'!L36-'KN 2018 OV tab.5'!L36),ROUND('Tabulka č. 5'!L36-'KN 2018 OV tab.5'!L36,0),"")</f>
        <v>0</v>
      </c>
      <c r="M36" s="81">
        <f>IF(ISNUMBER('Tabulka č. 5'!M36-'KN 2018 OV tab.5'!M36),ROUND('Tabulka č. 5'!M36-'KN 2018 OV tab.5'!M36,0),"")</f>
        <v>0</v>
      </c>
      <c r="N36" s="81">
        <f>IF(ISNUMBER('Tabulka č. 5'!N36-'KN 2018 OV tab.5'!N36),ROUND('Tabulka č. 5'!N36-'KN 2018 OV tab.5'!N36,0),"")</f>
        <v>0</v>
      </c>
      <c r="O36" s="82">
        <f>IF(ISNUMBER('Tabulka č. 5'!O36-'KN 2018 OV tab.5'!O36),ROUND('Tabulka č. 5'!O36-'KN 2018 OV tab.5'!O36,0),"")</f>
        <v>25</v>
      </c>
      <c r="P36" s="47">
        <f t="shared" ref="P36:P40" si="4">IF(ISNUMBER(AVERAGE(B36:O36)),AVERAGE(B36:O36),"")</f>
        <v>7.9285714285714288</v>
      </c>
    </row>
    <row r="37" spans="1:16" x14ac:dyDescent="0.25">
      <c r="A37" s="43" t="s">
        <v>25</v>
      </c>
      <c r="B37" s="83">
        <f>IF(ISNUMBER('Tabulka č. 5'!B37-'KN 2018 OV tab.5'!B37),ROUND('Tabulka č. 5'!B37-'KN 2018 OV tab.5'!B37,2),"")</f>
        <v>0</v>
      </c>
      <c r="C37" s="83">
        <f>IF(ISNUMBER('Tabulka č. 5'!C37-'KN 2018 OV tab.5'!C37),ROUND('Tabulka č. 5'!C37-'KN 2018 OV tab.5'!C37,2),"")</f>
        <v>-0.82</v>
      </c>
      <c r="D37" s="83">
        <f>IF(ISNUMBER('Tabulka č. 5'!D37-'KN 2018 OV tab.5'!D37),ROUND('Tabulka č. 5'!D37-'KN 2018 OV tab.5'!D37,2),"")</f>
        <v>0</v>
      </c>
      <c r="E37" s="83">
        <f>IF(ISNUMBER('Tabulka č. 5'!E37-'KN 2018 OV tab.5'!E37),ROUND('Tabulka č. 5'!E37-'KN 2018 OV tab.5'!E37,2),"")</f>
        <v>0</v>
      </c>
      <c r="F37" s="83">
        <f>IF(ISNUMBER('Tabulka č. 5'!F37-'KN 2018 OV tab.5'!F37),ROUND('Tabulka č. 5'!F37-'KN 2018 OV tab.5'!F37,2),"")</f>
        <v>1.63</v>
      </c>
      <c r="G37" s="84">
        <f>IF(ISNUMBER('Tabulka č. 5'!G37-'KN 2018 OV tab.5'!G37),ROUND('Tabulka č. 5'!G37-'KN 2018 OV tab.5'!G37,2),"")</f>
        <v>-3.09</v>
      </c>
      <c r="H37" s="83">
        <f>IF(ISNUMBER('Tabulka č. 5'!H37-'KN 2018 OV tab.5'!H37),ROUND('Tabulka č. 5'!H37-'KN 2018 OV tab.5'!H37,2),"")</f>
        <v>-1.1000000000000001</v>
      </c>
      <c r="I37" s="83">
        <f>IF(ISNUMBER('Tabulka č. 5'!I37-'KN 2018 OV tab.5'!I37),ROUND('Tabulka č. 5'!I37-'KN 2018 OV tab.5'!I37,2),"")</f>
        <v>0</v>
      </c>
      <c r="J37" s="83">
        <f>IF(ISNUMBER('Tabulka č. 5'!J37-'KN 2018 OV tab.5'!J37),ROUND('Tabulka č. 5'!J37-'KN 2018 OV tab.5'!J37,2),"")</f>
        <v>0</v>
      </c>
      <c r="K37" s="83">
        <f>IF(ISNUMBER('Tabulka č. 5'!K37-'KN 2018 OV tab.5'!K37),ROUND('Tabulka č. 5'!K37-'KN 2018 OV tab.5'!K37,2),"")</f>
        <v>0</v>
      </c>
      <c r="L37" s="83">
        <f>IF(ISNUMBER('Tabulka č. 5'!L37-'KN 2018 OV tab.5'!L37),ROUND('Tabulka č. 5'!L37-'KN 2018 OV tab.5'!L37,2),"")</f>
        <v>-0.01</v>
      </c>
      <c r="M37" s="83">
        <f>IF(ISNUMBER('Tabulka č. 5'!M37-'KN 2018 OV tab.5'!M37),ROUND('Tabulka č. 5'!M37-'KN 2018 OV tab.5'!M37,2),"")</f>
        <v>0</v>
      </c>
      <c r="N37" s="83">
        <f>IF(ISNUMBER('Tabulka č. 5'!N37-'KN 2018 OV tab.5'!N37),ROUND('Tabulka č. 5'!N37-'KN 2018 OV tab.5'!N37,2),"")</f>
        <v>-2</v>
      </c>
      <c r="O37" s="85">
        <f>IF(ISNUMBER('Tabulka č. 5'!O37-'KN 2018 OV tab.5'!O37),ROUND('Tabulka č. 5'!O37-'KN 2018 OV tab.5'!O37,2),"")</f>
        <v>0</v>
      </c>
      <c r="P37" s="48">
        <f t="shared" si="4"/>
        <v>-0.38499999999999995</v>
      </c>
    </row>
    <row r="38" spans="1:16" s="39" customFormat="1" x14ac:dyDescent="0.25">
      <c r="A38" s="42" t="s">
        <v>26</v>
      </c>
      <c r="B38" s="86">
        <f>IF(ISNUMBER('Tabulka č. 5'!B38-'KN 2018 OV tab.5'!B38),ROUND('Tabulka č. 5'!B38-'KN 2018 OV tab.5'!B38,0),"")</f>
        <v>5000</v>
      </c>
      <c r="C38" s="86">
        <f>IF(ISNUMBER('Tabulka č. 5'!C38-'KN 2018 OV tab.5'!C38),ROUND('Tabulka č. 5'!C38-'KN 2018 OV tab.5'!C38,0),"")</f>
        <v>4342</v>
      </c>
      <c r="D38" s="86">
        <f>IF(ISNUMBER('Tabulka č. 5'!D38-'KN 2018 OV tab.5'!D38),ROUND('Tabulka č. 5'!D38-'KN 2018 OV tab.5'!D38,0),"")</f>
        <v>4796</v>
      </c>
      <c r="E38" s="86">
        <f>IF(ISNUMBER('Tabulka č. 5'!E38-'KN 2018 OV tab.5'!E38),ROUND('Tabulka č. 5'!E38-'KN 2018 OV tab.5'!E38,0),"")</f>
        <v>4930</v>
      </c>
      <c r="F38" s="86">
        <f>IF(ISNUMBER('Tabulka č. 5'!F38-'KN 2018 OV tab.5'!F38),ROUND('Tabulka č. 5'!F38-'KN 2018 OV tab.5'!F38,0),"")</f>
        <v>4700</v>
      </c>
      <c r="G38" s="86">
        <f>IF(ISNUMBER('Tabulka č. 5'!G38-'KN 2018 OV tab.5'!G38),ROUND('Tabulka č. 5'!G38-'KN 2018 OV tab.5'!G38,0),"")</f>
        <v>4265</v>
      </c>
      <c r="H38" s="86">
        <f>IF(ISNUMBER('Tabulka č. 5'!H38-'KN 2018 OV tab.5'!H38),ROUND('Tabulka č. 5'!H38-'KN 2018 OV tab.5'!H38,0),"")</f>
        <v>4490</v>
      </c>
      <c r="I38" s="86">
        <f>IF(ISNUMBER('Tabulka č. 5'!I38-'KN 2018 OV tab.5'!I38),ROUND('Tabulka č. 5'!I38-'KN 2018 OV tab.5'!I38,0),"")</f>
        <v>4602</v>
      </c>
      <c r="J38" s="86">
        <f>IF(ISNUMBER('Tabulka č. 5'!J38-'KN 2018 OV tab.5'!J38),ROUND('Tabulka č. 5'!J38-'KN 2018 OV tab.5'!J38,0),"")</f>
        <v>4223</v>
      </c>
      <c r="K38" s="86">
        <f>IF(ISNUMBER('Tabulka č. 5'!K38-'KN 2018 OV tab.5'!K38),ROUND('Tabulka č. 5'!K38-'KN 2018 OV tab.5'!K38,0),"")</f>
        <v>5228</v>
      </c>
      <c r="L38" s="87">
        <f>IF(ISNUMBER('Tabulka č. 5'!L38-'KN 2018 OV tab.5'!L38),ROUND('Tabulka č. 5'!L38-'KN 2018 OV tab.5'!L38,0),"")</f>
        <v>4676</v>
      </c>
      <c r="M38" s="86">
        <f>IF(ISNUMBER('Tabulka č. 5'!M38-'KN 2018 OV tab.5'!M38),ROUND('Tabulka č. 5'!M38-'KN 2018 OV tab.5'!M38,0),"")</f>
        <v>4897</v>
      </c>
      <c r="N38" s="86">
        <f>IF(ISNUMBER('Tabulka č. 5'!N38-'KN 2018 OV tab.5'!N38),ROUND('Tabulka č. 5'!N38-'KN 2018 OV tab.5'!N38,0),"")</f>
        <v>5346</v>
      </c>
      <c r="O38" s="88">
        <f>IF(ISNUMBER('Tabulka č. 5'!O38-'KN 2018 OV tab.5'!O38),ROUND('Tabulka č. 5'!O38-'KN 2018 OV tab.5'!O38,0),"")</f>
        <v>5050</v>
      </c>
      <c r="P38" s="49">
        <f t="shared" si="4"/>
        <v>4753.2142857142853</v>
      </c>
    </row>
    <row r="39" spans="1:16" x14ac:dyDescent="0.25">
      <c r="A39" s="43" t="s">
        <v>27</v>
      </c>
      <c r="B39" s="83">
        <f>IF(ISNUMBER('Tabulka č. 5'!B39-'KN 2018 OV tab.5'!B39),ROUND('Tabulka č. 5'!B39-'KN 2018 OV tab.5'!B39,2),"")</f>
        <v>0</v>
      </c>
      <c r="C39" s="83">
        <f>IF(ISNUMBER('Tabulka č. 5'!C39-'KN 2018 OV tab.5'!C39),ROUND('Tabulka č. 5'!C39-'KN 2018 OV tab.5'!C39,2),"")</f>
        <v>0</v>
      </c>
      <c r="D39" s="83">
        <f>IF(ISNUMBER('Tabulka č. 5'!D39-'KN 2018 OV tab.5'!D39),ROUND('Tabulka č. 5'!D39-'KN 2018 OV tab.5'!D39,2),"")</f>
        <v>0</v>
      </c>
      <c r="E39" s="83">
        <f>IF(ISNUMBER('Tabulka č. 5'!E39-'KN 2018 OV tab.5'!E39),ROUND('Tabulka č. 5'!E39-'KN 2018 OV tab.5'!E39,2),"")</f>
        <v>0</v>
      </c>
      <c r="F39" s="83">
        <f>IF(ISNUMBER('Tabulka č. 5'!F39-'KN 2018 OV tab.5'!F39),ROUND('Tabulka č. 5'!F39-'KN 2018 OV tab.5'!F39,2),"")</f>
        <v>-6.15</v>
      </c>
      <c r="G39" s="84">
        <f>IF(ISNUMBER('Tabulka č. 5'!G39-'KN 2018 OV tab.5'!G39),ROUND('Tabulka č. 5'!G39-'KN 2018 OV tab.5'!G39,2),"")</f>
        <v>0</v>
      </c>
      <c r="H39" s="83">
        <f>IF(ISNUMBER('Tabulka č. 5'!H39-'KN 2018 OV tab.5'!H39),ROUND('Tabulka č. 5'!H39-'KN 2018 OV tab.5'!H39,2),"")</f>
        <v>0</v>
      </c>
      <c r="I39" s="83">
        <f>IF(ISNUMBER('Tabulka č. 5'!I39-'KN 2018 OV tab.5'!I39),ROUND('Tabulka č. 5'!I39-'KN 2018 OV tab.5'!I39,2),"")</f>
        <v>0</v>
      </c>
      <c r="J39" s="83">
        <f>IF(ISNUMBER('Tabulka č. 5'!J39-'KN 2018 OV tab.5'!J39),ROUND('Tabulka č. 5'!J39-'KN 2018 OV tab.5'!J39,2),"")</f>
        <v>0</v>
      </c>
      <c r="K39" s="83">
        <f>IF(ISNUMBER('Tabulka č. 5'!K39-'KN 2018 OV tab.5'!K39),ROUND('Tabulka č. 5'!K39-'KN 2018 OV tab.5'!K39,2),"")</f>
        <v>0</v>
      </c>
      <c r="L39" s="83">
        <f>IF(ISNUMBER('Tabulka č. 5'!L39-'KN 2018 OV tab.5'!L39),ROUND('Tabulka č. 5'!L39-'KN 2018 OV tab.5'!L39,2),"")</f>
        <v>0</v>
      </c>
      <c r="M39" s="83">
        <f>IF(ISNUMBER('Tabulka č. 5'!M39-'KN 2018 OV tab.5'!M39),ROUND('Tabulka č. 5'!M39-'KN 2018 OV tab.5'!M39,2),"")</f>
        <v>0</v>
      </c>
      <c r="N39" s="83">
        <f>IF(ISNUMBER('Tabulka č. 5'!N39-'KN 2018 OV tab.5'!N39),ROUND('Tabulka č. 5'!N39-'KN 2018 OV tab.5'!N39,2),"")</f>
        <v>0</v>
      </c>
      <c r="O39" s="85">
        <f>IF(ISNUMBER('Tabulka č. 5'!O39-'KN 2018 OV tab.5'!O39),ROUND('Tabulka č. 5'!O39-'KN 2018 OV tab.5'!O39,2),"")</f>
        <v>0</v>
      </c>
      <c r="P39" s="48">
        <f t="shared" si="4"/>
        <v>-0.43928571428571433</v>
      </c>
    </row>
    <row r="40" spans="1:16" s="39" customFormat="1" ht="15.75" thickBot="1" x14ac:dyDescent="0.3">
      <c r="A40" s="44" t="s">
        <v>28</v>
      </c>
      <c r="B40" s="89">
        <f>IF(ISNUMBER('Tabulka č. 5'!B40-'KN 2018 OV tab.5'!B40),ROUND('Tabulka č. 5'!B40-'KN 2018 OV tab.5'!B40,0),"")</f>
        <v>2260</v>
      </c>
      <c r="C40" s="89">
        <f>IF(ISNUMBER('Tabulka č. 5'!C40-'KN 2018 OV tab.5'!C40),ROUND('Tabulka č. 5'!C40-'KN 2018 OV tab.5'!C40,0),"")</f>
        <v>1963</v>
      </c>
      <c r="D40" s="89">
        <f>IF(ISNUMBER('Tabulka č. 5'!D40-'KN 2018 OV tab.5'!D40),ROUND('Tabulka č. 5'!D40-'KN 2018 OV tab.5'!D40,0),"")</f>
        <v>1923</v>
      </c>
      <c r="E40" s="89">
        <f>IF(ISNUMBER('Tabulka č. 5'!E40-'KN 2018 OV tab.5'!E40),ROUND('Tabulka č. 5'!E40-'KN 2018 OV tab.5'!E40,0),"")</f>
        <v>1998</v>
      </c>
      <c r="F40" s="89">
        <f>IF(ISNUMBER('Tabulka č. 5'!F40-'KN 2018 OV tab.5'!F40),ROUND('Tabulka č. 5'!F40-'KN 2018 OV tab.5'!F40,0),"")</f>
        <v>2200</v>
      </c>
      <c r="G40" s="89">
        <f>IF(ISNUMBER('Tabulka č. 5'!G40-'KN 2018 OV tab.5'!G40),ROUND('Tabulka č. 5'!G40-'KN 2018 OV tab.5'!G40,0),"")</f>
        <v>1773</v>
      </c>
      <c r="H40" s="89">
        <f>IF(ISNUMBER('Tabulka č. 5'!H40-'KN 2018 OV tab.5'!H40),ROUND('Tabulka č. 5'!H40-'KN 2018 OV tab.5'!H40,0),"")</f>
        <v>2200</v>
      </c>
      <c r="I40" s="89">
        <f>IF(ISNUMBER('Tabulka č. 5'!I40-'KN 2018 OV tab.5'!I40),ROUND('Tabulka č. 5'!I40-'KN 2018 OV tab.5'!I40,0),"")</f>
        <v>2024</v>
      </c>
      <c r="J40" s="89">
        <f>IF(ISNUMBER('Tabulka č. 5'!J40-'KN 2018 OV tab.5'!J40),ROUND('Tabulka č. 5'!J40-'KN 2018 OV tab.5'!J40,0),"")</f>
        <v>2529</v>
      </c>
      <c r="K40" s="89">
        <f>IF(ISNUMBER('Tabulka č. 5'!K40-'KN 2018 OV tab.5'!K40),ROUND('Tabulka č. 5'!K40-'KN 2018 OV tab.5'!K40,0),"")</f>
        <v>2139</v>
      </c>
      <c r="L40" s="90">
        <f>IF(ISNUMBER('Tabulka č. 5'!L40-'KN 2018 OV tab.5'!L40),ROUND('Tabulka č. 5'!L40-'KN 2018 OV tab.5'!L40,0),"")</f>
        <v>2183</v>
      </c>
      <c r="M40" s="89">
        <f>IF(ISNUMBER('Tabulka č. 5'!M40-'KN 2018 OV tab.5'!M40),ROUND('Tabulka č. 5'!M40-'KN 2018 OV tab.5'!M40,0),"")</f>
        <v>2033</v>
      </c>
      <c r="N40" s="89">
        <f>IF(ISNUMBER('Tabulka č. 5'!N40-'KN 2018 OV tab.5'!N40),ROUND('Tabulka č. 5'!N40-'KN 2018 OV tab.5'!N40,0),"")</f>
        <v>2650</v>
      </c>
      <c r="O40" s="91">
        <f>IF(ISNUMBER('Tabulka č. 5'!O40-'KN 2018 OV tab.5'!O40),ROUND('Tabulka č. 5'!O40-'KN 2018 OV tab.5'!O40,0),"")</f>
        <v>2170</v>
      </c>
      <c r="P40" s="50">
        <f t="shared" si="4"/>
        <v>2146.0714285714284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4" sqref="A4"/>
    </sheetView>
  </sheetViews>
  <sheetFormatPr defaultRowHeight="15" x14ac:dyDescent="0.25"/>
  <cols>
    <col min="1" max="1" width="18.42578125" style="45" customWidth="1"/>
    <col min="2" max="15" width="7.140625" style="1" customWidth="1"/>
    <col min="16" max="16" width="7.57031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2018 a 2019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2019 oproti roku 2018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2019'!A33</f>
        <v>66-51-H/01 Prodavač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6'!B7-'KN 2018 OV tab.6'!B7),ROUND('Tabulka č. 6'!B7-'KN 2018 OV tab.6'!B7,0),"")</f>
        <v>3598</v>
      </c>
      <c r="C7" s="79">
        <f>IF(ISNUMBER('Tabulka č. 6'!C7-'KN 2018 OV tab.6'!C7),ROUND('Tabulka č. 6'!C7-'KN 2018 OV tab.6'!C7,0),"")</f>
        <v>4194</v>
      </c>
      <c r="D7" s="79">
        <f>IF(ISNUMBER('Tabulka č. 6'!D7-'KN 2018 OV tab.6'!D7),ROUND('Tabulka č. 6'!D7-'KN 2018 OV tab.6'!D7,0),"")</f>
        <v>3147</v>
      </c>
      <c r="E7" s="79">
        <f>IF(ISNUMBER('Tabulka č. 6'!E7-'KN 2018 OV tab.6'!E7),ROUND('Tabulka č. 6'!E7-'KN 2018 OV tab.6'!E7,0),"")</f>
        <v>2886</v>
      </c>
      <c r="F7" s="79">
        <f>IF(ISNUMBER('Tabulka č. 6'!F7-'KN 2018 OV tab.6'!F7),ROUND('Tabulka č. 6'!F7-'KN 2018 OV tab.6'!F7,0),"")</f>
        <v>12585</v>
      </c>
      <c r="G7" s="79">
        <f>IF(ISNUMBER('Tabulka č. 6'!G7-'KN 2018 OV tab.6'!G7),ROUND('Tabulka č. 6'!G7-'KN 2018 OV tab.6'!G7,0),"")</f>
        <v>3311</v>
      </c>
      <c r="H7" s="79">
        <f>IF(ISNUMBER('Tabulka č. 6'!H7-'KN 2018 OV tab.6'!H7),ROUND('Tabulka č. 6'!H7-'KN 2018 OV tab.6'!H7,0),"")</f>
        <v>3924</v>
      </c>
      <c r="I7" s="79">
        <f>IF(ISNUMBER('Tabulka č. 6'!I7-'KN 2018 OV tab.6'!I7),ROUND('Tabulka č. 6'!I7-'KN 2018 OV tab.6'!I7,0),"")</f>
        <v>2979</v>
      </c>
      <c r="J7" s="79">
        <f>IF(ISNUMBER('Tabulka č. 6'!J7-'KN 2018 OV tab.6'!J7),ROUND('Tabulka č. 6'!J7-'KN 2018 OV tab.6'!J7,0),"")</f>
        <v>3136</v>
      </c>
      <c r="K7" s="79">
        <f>IF(ISNUMBER('Tabulka č. 6'!K7-'KN 2018 OV tab.6'!K7),ROUND('Tabulka č. 6'!K7-'KN 2018 OV tab.6'!K7,0),"")</f>
        <v>3386</v>
      </c>
      <c r="L7" s="79">
        <f>IF(ISNUMBER('Tabulka č. 6'!L7-'KN 2018 OV tab.6'!L7),ROUND('Tabulka č. 6'!L7-'KN 2018 OV tab.6'!L7,0),"")</f>
        <v>3167</v>
      </c>
      <c r="M7" s="79">
        <f>IF(ISNUMBER('Tabulka č. 6'!M7-'KN 2018 OV tab.6'!M7),ROUND('Tabulka č. 6'!M7-'KN 2018 OV tab.6'!M7,0),"")</f>
        <v>3041</v>
      </c>
      <c r="N7" s="79">
        <f>IF(ISNUMBER('Tabulka č. 6'!N7-'KN 2018 OV tab.6'!N7),ROUND('Tabulka č. 6'!N7-'KN 2018 OV tab.6'!N7,0),"")</f>
        <v>7777</v>
      </c>
      <c r="O7" s="80">
        <f>IF(ISNUMBER('Tabulka č. 6'!O7-'KN 2018 OV tab.6'!O7),ROUND('Tabulka č. 6'!O7-'KN 2018 OV tab.6'!O7,0),"")</f>
        <v>3259</v>
      </c>
      <c r="P7" s="46">
        <f>IF(ISNUMBER(AVERAGE(B7:O7)),AVERAGE(B7:O7),"")</f>
        <v>4313.5714285714284</v>
      </c>
    </row>
    <row r="8" spans="1:31" s="39" customFormat="1" x14ac:dyDescent="0.25">
      <c r="A8" s="42" t="s">
        <v>52</v>
      </c>
      <c r="B8" s="81">
        <f>IF(ISNUMBER('Tabulka č. 6'!B8-'KN 2018 OV tab.6'!B8),ROUND('Tabulka č. 6'!B8-'KN 2018 OV tab.6'!B8,0),"")</f>
        <v>0</v>
      </c>
      <c r="C8" s="81">
        <f>IF(ISNUMBER('Tabulka č. 6'!C8-'KN 2018 OV tab.6'!C8),ROUND('Tabulka č. 6'!C8-'KN 2018 OV tab.6'!C8,0),"")</f>
        <v>0</v>
      </c>
      <c r="D8" s="81">
        <f>IF(ISNUMBER('Tabulka č. 6'!D8-'KN 2018 OV tab.6'!D8),ROUND('Tabulka č. 6'!D8-'KN 2018 OV tab.6'!D8,0),"")</f>
        <v>0</v>
      </c>
      <c r="E8" s="81">
        <f>IF(ISNUMBER('Tabulka č. 6'!E8-'KN 2018 OV tab.6'!E8),ROUND('Tabulka č. 6'!E8-'KN 2018 OV tab.6'!E8,0),"")</f>
        <v>15</v>
      </c>
      <c r="F8" s="81">
        <f>IF(ISNUMBER('Tabulka č. 6'!F8-'KN 2018 OV tab.6'!F8),ROUND('Tabulka č. 6'!F8-'KN 2018 OV tab.6'!F8,0),"")</f>
        <v>0</v>
      </c>
      <c r="G8" s="81">
        <f>IF(ISNUMBER('Tabulka č. 6'!G8-'KN 2018 OV tab.6'!G8),ROUND('Tabulka č. 6'!G8-'KN 2018 OV tab.6'!G8,0),"")</f>
        <v>14</v>
      </c>
      <c r="H8" s="81">
        <f>IF(ISNUMBER('Tabulka č. 6'!H8-'KN 2018 OV tab.6'!H8),ROUND('Tabulka č. 6'!H8-'KN 2018 OV tab.6'!H8,0),"")</f>
        <v>0</v>
      </c>
      <c r="I8" s="81">
        <f>IF(ISNUMBER('Tabulka č. 6'!I8-'KN 2018 OV tab.6'!I8),ROUND('Tabulka č. 6'!I8-'KN 2018 OV tab.6'!I8,0),"")</f>
        <v>1</v>
      </c>
      <c r="J8" s="81">
        <f>IF(ISNUMBER('Tabulka č. 6'!J8-'KN 2018 OV tab.6'!J8),ROUND('Tabulka č. 6'!J8-'KN 2018 OV tab.6'!J8,0),"")</f>
        <v>10</v>
      </c>
      <c r="K8" s="81">
        <f>IF(ISNUMBER('Tabulka č. 6'!K8-'KN 2018 OV tab.6'!K8),ROUND('Tabulka č. 6'!K8-'KN 2018 OV tab.6'!K8,0),"")</f>
        <v>21</v>
      </c>
      <c r="L8" s="81">
        <f>IF(ISNUMBER('Tabulka č. 6'!L8-'KN 2018 OV tab.6'!L8),ROUND('Tabulka č. 6'!L8-'KN 2018 OV tab.6'!L8,0),"")</f>
        <v>0</v>
      </c>
      <c r="M8" s="81">
        <f>IF(ISNUMBER('Tabulka č. 6'!M8-'KN 2018 OV tab.6'!M8),ROUND('Tabulka č. 6'!M8-'KN 2018 OV tab.6'!M8,0),"")</f>
        <v>0</v>
      </c>
      <c r="N8" s="81">
        <f>IF(ISNUMBER('Tabulka č. 6'!N8-'KN 2018 OV tab.6'!N8),ROUND('Tabulka č. 6'!N8-'KN 2018 OV tab.6'!N8,0),"")</f>
        <v>0</v>
      </c>
      <c r="O8" s="82">
        <f>IF(ISNUMBER('Tabulka č. 6'!O8-'KN 2018 OV tab.6'!O8),ROUND('Tabulka č. 6'!O8-'KN 2018 OV tab.6'!O8,0),"")</f>
        <v>25</v>
      </c>
      <c r="P8" s="47">
        <f t="shared" ref="P8:P12" si="0">IF(ISNUMBER(AVERAGE(B8:O8)),AVERAGE(B8:O8),"")</f>
        <v>6.1428571428571432</v>
      </c>
    </row>
    <row r="9" spans="1:31" x14ac:dyDescent="0.25">
      <c r="A9" s="43" t="s">
        <v>25</v>
      </c>
      <c r="B9" s="83">
        <f>IF(ISNUMBER('Tabulka č. 6'!B9-'KN 2018 OV tab.6'!B9),ROUND('Tabulka č. 6'!B9-'KN 2018 OV tab.6'!B9,2),"")</f>
        <v>0</v>
      </c>
      <c r="C9" s="83">
        <f>IF(ISNUMBER('Tabulka č. 6'!C9-'KN 2018 OV tab.6'!C9),ROUND('Tabulka č. 6'!C9-'KN 2018 OV tab.6'!C9,2),"")</f>
        <v>-1.41</v>
      </c>
      <c r="D9" s="83">
        <f>IF(ISNUMBER('Tabulka č. 6'!D9-'KN 2018 OV tab.6'!D9),ROUND('Tabulka č. 6'!D9-'KN 2018 OV tab.6'!D9,2),"")</f>
        <v>0</v>
      </c>
      <c r="E9" s="83">
        <f>IF(ISNUMBER('Tabulka č. 6'!E9-'KN 2018 OV tab.6'!E9),ROUND('Tabulka č. 6'!E9-'KN 2018 OV tab.6'!E9,2),"")</f>
        <v>0</v>
      </c>
      <c r="F9" s="83">
        <f>IF(ISNUMBER('Tabulka č. 6'!F9-'KN 2018 OV tab.6'!F9),ROUND('Tabulka č. 6'!F9-'KN 2018 OV tab.6'!F9,2),"")</f>
        <v>0</v>
      </c>
      <c r="G9" s="84">
        <f>IF(ISNUMBER('Tabulka č. 6'!G9-'KN 2018 OV tab.6'!G9),ROUND('Tabulka č. 6'!G9-'KN 2018 OV tab.6'!G9,2),"")</f>
        <v>-0.6</v>
      </c>
      <c r="H9" s="83">
        <f>IF(ISNUMBER('Tabulka č. 6'!H9-'KN 2018 OV tab.6'!H9),ROUND('Tabulka č. 6'!H9-'KN 2018 OV tab.6'!H9,2),"")</f>
        <v>-0.35</v>
      </c>
      <c r="I9" s="83">
        <f>IF(ISNUMBER('Tabulka č. 6'!I9-'KN 2018 OV tab.6'!I9),ROUND('Tabulka č. 6'!I9-'KN 2018 OV tab.6'!I9,2),"")</f>
        <v>0</v>
      </c>
      <c r="J9" s="83">
        <f>IF(ISNUMBER('Tabulka č. 6'!J9-'KN 2018 OV tab.6'!J9),ROUND('Tabulka č. 6'!J9-'KN 2018 OV tab.6'!J9,2),"")</f>
        <v>0</v>
      </c>
      <c r="K9" s="83">
        <f>IF(ISNUMBER('Tabulka č. 6'!K9-'KN 2018 OV tab.6'!K9),ROUND('Tabulka č. 6'!K9-'KN 2018 OV tab.6'!K9,2),"")</f>
        <v>0</v>
      </c>
      <c r="L9" s="83">
        <f>IF(ISNUMBER('Tabulka č. 6'!L9-'KN 2018 OV tab.6'!L9),ROUND('Tabulka č. 6'!L9-'KN 2018 OV tab.6'!L9,2),"")</f>
        <v>-0.21</v>
      </c>
      <c r="M9" s="83">
        <f>IF(ISNUMBER('Tabulka č. 6'!M9-'KN 2018 OV tab.6'!M9),ROUND('Tabulka č. 6'!M9-'KN 2018 OV tab.6'!M9,2),"")</f>
        <v>0</v>
      </c>
      <c r="N9" s="83">
        <f>IF(ISNUMBER('Tabulka č. 6'!N9-'KN 2018 OV tab.6'!N9),ROUND('Tabulka č. 6'!N9-'KN 2018 OV tab.6'!N9,2),"")</f>
        <v>0</v>
      </c>
      <c r="O9" s="85">
        <f>IF(ISNUMBER('Tabulka č. 6'!O9-'KN 2018 OV tab.6'!O9),ROUND('Tabulka č. 6'!O9-'KN 2018 OV tab.6'!O9,2),"")</f>
        <v>0</v>
      </c>
      <c r="P9" s="48">
        <f t="shared" si="0"/>
        <v>-0.18357142857142855</v>
      </c>
    </row>
    <row r="10" spans="1:31" s="39" customFormat="1" x14ac:dyDescent="0.25">
      <c r="A10" s="42" t="s">
        <v>26</v>
      </c>
      <c r="B10" s="86">
        <f>IF(ISNUMBER('Tabulka č. 6'!B10-'KN 2018 OV tab.6'!B10),ROUND('Tabulka č. 6'!B10-'KN 2018 OV tab.6'!B10,0),"")</f>
        <v>5000</v>
      </c>
      <c r="C10" s="86">
        <f>IF(ISNUMBER('Tabulka č. 6'!C10-'KN 2018 OV tab.6'!C10),ROUND('Tabulka č. 6'!C10-'KN 2018 OV tab.6'!C10,0),"")</f>
        <v>4342</v>
      </c>
      <c r="D10" s="86">
        <f>IF(ISNUMBER('Tabulka č. 6'!D10-'KN 2018 OV tab.6'!D10),ROUND('Tabulka č. 6'!D10-'KN 2018 OV tab.6'!D10,0),"")</f>
        <v>4796</v>
      </c>
      <c r="E10" s="86">
        <f>IF(ISNUMBER('Tabulka č. 6'!E10-'KN 2018 OV tab.6'!E10),ROUND('Tabulka č. 6'!E10-'KN 2018 OV tab.6'!E10,0),"")</f>
        <v>4930</v>
      </c>
      <c r="F10" s="86">
        <f>IF(ISNUMBER('Tabulka č. 6'!F10-'KN 2018 OV tab.6'!F10),ROUND('Tabulka č. 6'!F10-'KN 2018 OV tab.6'!F10,0),"")</f>
        <v>4700</v>
      </c>
      <c r="G10" s="86">
        <f>IF(ISNUMBER('Tabulka č. 6'!G10-'KN 2018 OV tab.6'!G10),ROUND('Tabulka č. 6'!G10-'KN 2018 OV tab.6'!G10,0),"")</f>
        <v>4265</v>
      </c>
      <c r="H10" s="86">
        <f>IF(ISNUMBER('Tabulka č. 6'!H10-'KN 2018 OV tab.6'!H10),ROUND('Tabulka č. 6'!H10-'KN 2018 OV tab.6'!H10,0),"")</f>
        <v>4490</v>
      </c>
      <c r="I10" s="86">
        <f>IF(ISNUMBER('Tabulka č. 6'!I10-'KN 2018 OV tab.6'!I10),ROUND('Tabulka č. 6'!I10-'KN 2018 OV tab.6'!I10,0),"")</f>
        <v>4602</v>
      </c>
      <c r="J10" s="86">
        <f>IF(ISNUMBER('Tabulka č. 6'!J10-'KN 2018 OV tab.6'!J10),ROUND('Tabulka č. 6'!J10-'KN 2018 OV tab.6'!J10,0),"")</f>
        <v>4223</v>
      </c>
      <c r="K10" s="86">
        <f>IF(ISNUMBER('Tabulka č. 6'!K10-'KN 2018 OV tab.6'!K10),ROUND('Tabulka č. 6'!K10-'KN 2018 OV tab.6'!K10,0),"")</f>
        <v>5228</v>
      </c>
      <c r="L10" s="87">
        <f>IF(ISNUMBER('Tabulka č. 6'!L10-'KN 2018 OV tab.6'!L10),ROUND('Tabulka č. 6'!L10-'KN 2018 OV tab.6'!L10,0),"")</f>
        <v>4676</v>
      </c>
      <c r="M10" s="86">
        <f>IF(ISNUMBER('Tabulka č. 6'!M10-'KN 2018 OV tab.6'!M10),ROUND('Tabulka č. 6'!M10-'KN 2018 OV tab.6'!M10,0),"")</f>
        <v>4897</v>
      </c>
      <c r="N10" s="86">
        <f>IF(ISNUMBER('Tabulka č. 6'!N10-'KN 2018 OV tab.6'!N10),ROUND('Tabulka č. 6'!N10-'KN 2018 OV tab.6'!N10,0),"")</f>
        <v>5346</v>
      </c>
      <c r="O10" s="88">
        <f>IF(ISNUMBER('Tabulka č. 6'!O10-'KN 2018 OV tab.6'!O10),ROUND('Tabulka č. 6'!O10-'KN 2018 OV tab.6'!O10,0),"")</f>
        <v>5050</v>
      </c>
      <c r="P10" s="49">
        <f t="shared" si="0"/>
        <v>4753.2142857142853</v>
      </c>
    </row>
    <row r="11" spans="1:31" x14ac:dyDescent="0.25">
      <c r="A11" s="43" t="s">
        <v>27</v>
      </c>
      <c r="B11" s="83">
        <f>IF(ISNUMBER('Tabulka č. 6'!B11-'KN 2018 OV tab.6'!B11),ROUND('Tabulka č. 6'!B11-'KN 2018 OV tab.6'!B11,2),"")</f>
        <v>0</v>
      </c>
      <c r="C11" s="83">
        <f>IF(ISNUMBER('Tabulka č. 6'!C11-'KN 2018 OV tab.6'!C11),ROUND('Tabulka č. 6'!C11-'KN 2018 OV tab.6'!C11,2),"")</f>
        <v>0</v>
      </c>
      <c r="D11" s="83">
        <f>IF(ISNUMBER('Tabulka č. 6'!D11-'KN 2018 OV tab.6'!D11),ROUND('Tabulka č. 6'!D11-'KN 2018 OV tab.6'!D11,2),"")</f>
        <v>0</v>
      </c>
      <c r="E11" s="83">
        <f>IF(ISNUMBER('Tabulka č. 6'!E11-'KN 2018 OV tab.6'!E11),ROUND('Tabulka č. 6'!E11-'KN 2018 OV tab.6'!E11,2),"")</f>
        <v>0</v>
      </c>
      <c r="F11" s="83">
        <f>IF(ISNUMBER('Tabulka č. 6'!F11-'KN 2018 OV tab.6'!F11),ROUND('Tabulka č. 6'!F11-'KN 2018 OV tab.6'!F11,2),"")</f>
        <v>-5.33</v>
      </c>
      <c r="G11" s="84">
        <f>IF(ISNUMBER('Tabulka č. 6'!G11-'KN 2018 OV tab.6'!G11),ROUND('Tabulka č. 6'!G11-'KN 2018 OV tab.6'!G11,2),"")</f>
        <v>0</v>
      </c>
      <c r="H11" s="83">
        <f>IF(ISNUMBER('Tabulka č. 6'!H11-'KN 2018 OV tab.6'!H11),ROUND('Tabulka č. 6'!H11-'KN 2018 OV tab.6'!H11,2),"")</f>
        <v>0</v>
      </c>
      <c r="I11" s="83">
        <f>IF(ISNUMBER('Tabulka č. 6'!I11-'KN 2018 OV tab.6'!I11),ROUND('Tabulka č. 6'!I11-'KN 2018 OV tab.6'!I11,2),"")</f>
        <v>0</v>
      </c>
      <c r="J11" s="83">
        <f>IF(ISNUMBER('Tabulka č. 6'!J11-'KN 2018 OV tab.6'!J11),ROUND('Tabulka č. 6'!J11-'KN 2018 OV tab.6'!J11,2),"")</f>
        <v>0</v>
      </c>
      <c r="K11" s="83">
        <f>IF(ISNUMBER('Tabulka č. 6'!K11-'KN 2018 OV tab.6'!K11),ROUND('Tabulka č. 6'!K11-'KN 2018 OV tab.6'!K11,2),"")</f>
        <v>0</v>
      </c>
      <c r="L11" s="83">
        <f>IF(ISNUMBER('Tabulka č. 6'!L11-'KN 2018 OV tab.6'!L11),ROUND('Tabulka č. 6'!L11-'KN 2018 OV tab.6'!L11,2),"")</f>
        <v>0</v>
      </c>
      <c r="M11" s="83">
        <f>IF(ISNUMBER('Tabulka č. 6'!M11-'KN 2018 OV tab.6'!M11),ROUND('Tabulka č. 6'!M11-'KN 2018 OV tab.6'!M11,2),"")</f>
        <v>0</v>
      </c>
      <c r="N11" s="83">
        <f>IF(ISNUMBER('Tabulka č. 6'!N11-'KN 2018 OV tab.6'!N11),ROUND('Tabulka č. 6'!N11-'KN 2018 OV tab.6'!N11,2),"")</f>
        <v>0</v>
      </c>
      <c r="O11" s="85">
        <f>IF(ISNUMBER('Tabulka č. 6'!O11-'KN 2018 OV tab.6'!O11),ROUND('Tabulka č. 6'!O11-'KN 2018 OV tab.6'!O11,2),"")</f>
        <v>0</v>
      </c>
      <c r="P11" s="48">
        <f t="shared" si="0"/>
        <v>-0.38071428571428573</v>
      </c>
    </row>
    <row r="12" spans="1:31" s="39" customFormat="1" ht="15.75" thickBot="1" x14ac:dyDescent="0.3">
      <c r="A12" s="44" t="s">
        <v>28</v>
      </c>
      <c r="B12" s="89">
        <f>IF(ISNUMBER('Tabulka č. 6'!B12-'KN 2018 OV tab.6'!B12),ROUND('Tabulka č. 6'!B12-'KN 2018 OV tab.6'!B12,0),"")</f>
        <v>2260</v>
      </c>
      <c r="C12" s="89">
        <f>IF(ISNUMBER('Tabulka č. 6'!C12-'KN 2018 OV tab.6'!C12),ROUND('Tabulka č. 6'!C12-'KN 2018 OV tab.6'!C12,0),"")</f>
        <v>1963</v>
      </c>
      <c r="D12" s="89">
        <f>IF(ISNUMBER('Tabulka č. 6'!D12-'KN 2018 OV tab.6'!D12),ROUND('Tabulka č. 6'!D12-'KN 2018 OV tab.6'!D12,0),"")</f>
        <v>1923</v>
      </c>
      <c r="E12" s="89">
        <f>IF(ISNUMBER('Tabulka č. 6'!E12-'KN 2018 OV tab.6'!E12),ROUND('Tabulka č. 6'!E12-'KN 2018 OV tab.6'!E12,0),"")</f>
        <v>1998</v>
      </c>
      <c r="F12" s="89">
        <f>IF(ISNUMBER('Tabulka č. 6'!F12-'KN 2018 OV tab.6'!F12),ROUND('Tabulka č. 6'!F12-'KN 2018 OV tab.6'!F12,0),"")</f>
        <v>2200</v>
      </c>
      <c r="G12" s="89">
        <f>IF(ISNUMBER('Tabulka č. 6'!G12-'KN 2018 OV tab.6'!G12),ROUND('Tabulka č. 6'!G12-'KN 2018 OV tab.6'!G12,0),"")</f>
        <v>1773</v>
      </c>
      <c r="H12" s="89">
        <f>IF(ISNUMBER('Tabulka č. 6'!H12-'KN 2018 OV tab.6'!H12),ROUND('Tabulka č. 6'!H12-'KN 2018 OV tab.6'!H12,0),"")</f>
        <v>2200</v>
      </c>
      <c r="I12" s="89">
        <f>IF(ISNUMBER('Tabulka č. 6'!I12-'KN 2018 OV tab.6'!I12),ROUND('Tabulka č. 6'!I12-'KN 2018 OV tab.6'!I12,0),"")</f>
        <v>2024</v>
      </c>
      <c r="J12" s="89">
        <f>IF(ISNUMBER('Tabulka č. 6'!J12-'KN 2018 OV tab.6'!J12),ROUND('Tabulka č. 6'!J12-'KN 2018 OV tab.6'!J12,0),"")</f>
        <v>2529</v>
      </c>
      <c r="K12" s="89">
        <f>IF(ISNUMBER('Tabulka č. 6'!K12-'KN 2018 OV tab.6'!K12),ROUND('Tabulka č. 6'!K12-'KN 2018 OV tab.6'!K12,0),"")</f>
        <v>2139</v>
      </c>
      <c r="L12" s="90">
        <f>IF(ISNUMBER('Tabulka č. 6'!L12-'KN 2018 OV tab.6'!L12),ROUND('Tabulka č. 6'!L12-'KN 2018 OV tab.6'!L12,0),"")</f>
        <v>2183</v>
      </c>
      <c r="M12" s="89">
        <f>IF(ISNUMBER('Tabulka č. 6'!M12-'KN 2018 OV tab.6'!M12),ROUND('Tabulka č. 6'!M12-'KN 2018 OV tab.6'!M12,0),"")</f>
        <v>2033</v>
      </c>
      <c r="N12" s="89">
        <f>IF(ISNUMBER('Tabulka č. 6'!N12-'KN 2018 OV tab.6'!N12),ROUND('Tabulka č. 6'!N12-'KN 2018 OV tab.6'!N12,0),"")</f>
        <v>2650</v>
      </c>
      <c r="O12" s="91">
        <f>IF(ISNUMBER('Tabulka č. 6'!O12-'KN 2018 OV tab.6'!O12),ROUND('Tabulka č. 6'!O12-'KN 2018 OV tab.6'!O12,0),"")</f>
        <v>2170</v>
      </c>
      <c r="P12" s="50">
        <f t="shared" si="0"/>
        <v>2146.0714285714284</v>
      </c>
    </row>
    <row r="13" spans="1:31" s="41" customFormat="1" ht="19.5" thickBot="1" x14ac:dyDescent="0.35">
      <c r="A13" s="98" t="str">
        <f>'KN 2019'!A34</f>
        <v>26-51-H/02 Elektrikář - silnoproud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6'!B14-'KN 2018 OV tab.6'!B14),ROUND('Tabulka č. 6'!B14-'KN 2018 OV tab.6'!B14,0),"")</f>
        <v>4757</v>
      </c>
      <c r="C14" s="79">
        <f>IF(ISNUMBER('Tabulka č. 6'!C14-'KN 2018 OV tab.6'!C14),ROUND('Tabulka č. 6'!C14-'KN 2018 OV tab.6'!C14,0),"")</f>
        <v>5179</v>
      </c>
      <c r="D14" s="79">
        <f>IF(ISNUMBER('Tabulka č. 6'!D14-'KN 2018 OV tab.6'!D14),ROUND('Tabulka č. 6'!D14-'KN 2018 OV tab.6'!D14,0),"")</f>
        <v>3943</v>
      </c>
      <c r="E14" s="79">
        <f>IF(ISNUMBER('Tabulka č. 6'!E14-'KN 2018 OV tab.6'!E14),ROUND('Tabulka č. 6'!E14-'KN 2018 OV tab.6'!E14,0),"")</f>
        <v>3680</v>
      </c>
      <c r="F14" s="79">
        <f>IF(ISNUMBER('Tabulka č. 6'!F14-'KN 2018 OV tab.6'!F14),ROUND('Tabulka č. 6'!F14-'KN 2018 OV tab.6'!F14,0),"")</f>
        <v>-868</v>
      </c>
      <c r="G14" s="79">
        <f>IF(ISNUMBER('Tabulka č. 6'!G14-'KN 2018 OV tab.6'!G14),ROUND('Tabulka č. 6'!G14-'KN 2018 OV tab.6'!G14,0),"")</f>
        <v>6332</v>
      </c>
      <c r="H14" s="79">
        <f>IF(ISNUMBER('Tabulka č. 6'!H14-'KN 2018 OV tab.6'!H14),ROUND('Tabulka č. 6'!H14-'KN 2018 OV tab.6'!H14,0),"")</f>
        <v>3853</v>
      </c>
      <c r="I14" s="79">
        <f>IF(ISNUMBER('Tabulka č. 6'!I14-'KN 2018 OV tab.6'!I14),ROUND('Tabulka č. 6'!I14-'KN 2018 OV tab.6'!I14,0),"")</f>
        <v>4157</v>
      </c>
      <c r="J14" s="79">
        <f>IF(ISNUMBER('Tabulka č. 6'!J14-'KN 2018 OV tab.6'!J14),ROUND('Tabulka č. 6'!J14-'KN 2018 OV tab.6'!J14,0),"")</f>
        <v>4560</v>
      </c>
      <c r="K14" s="79">
        <f>IF(ISNUMBER('Tabulka č. 6'!K14-'KN 2018 OV tab.6'!K14),ROUND('Tabulka č. 6'!K14-'KN 2018 OV tab.6'!K14,0),"")</f>
        <v>4179</v>
      </c>
      <c r="L14" s="79">
        <f>IF(ISNUMBER('Tabulka č. 6'!L14-'KN 2018 OV tab.6'!L14),ROUND('Tabulka č. 6'!L14-'KN 2018 OV tab.6'!L14,0),"")</f>
        <v>5321</v>
      </c>
      <c r="M14" s="79">
        <f>IF(ISNUMBER('Tabulka č. 6'!M14-'KN 2018 OV tab.6'!M14),ROUND('Tabulka č. 6'!M14-'KN 2018 OV tab.6'!M14,0),"")</f>
        <v>4213</v>
      </c>
      <c r="N14" s="79">
        <f>IF(ISNUMBER('Tabulka č. 6'!N14-'KN 2018 OV tab.6'!N14),ROUND('Tabulka č. 6'!N14-'KN 2018 OV tab.6'!N14,0),"")</f>
        <v>8309</v>
      </c>
      <c r="O14" s="80">
        <f>IF(ISNUMBER('Tabulka č. 6'!O14-'KN 2018 OV tab.6'!O14),ROUND('Tabulka č. 6'!O14-'KN 2018 OV tab.6'!O14,0),"")</f>
        <v>5011</v>
      </c>
      <c r="P14" s="46">
        <f>IF(ISNUMBER(AVERAGE(B14:O14)),AVERAGE(B14:O14),"")</f>
        <v>4473.2857142857147</v>
      </c>
    </row>
    <row r="15" spans="1:31" s="39" customFormat="1" x14ac:dyDescent="0.25">
      <c r="A15" s="42" t="s">
        <v>52</v>
      </c>
      <c r="B15" s="81">
        <f>IF(ISNUMBER('Tabulka č. 6'!B15-'KN 2018 OV tab.6'!B15),ROUND('Tabulka č. 6'!B15-'KN 2018 OV tab.6'!B15,0),"")</f>
        <v>0</v>
      </c>
      <c r="C15" s="81">
        <f>IF(ISNUMBER('Tabulka č. 6'!C15-'KN 2018 OV tab.6'!C15),ROUND('Tabulka č. 6'!C15-'KN 2018 OV tab.6'!C15,0),"")</f>
        <v>0</v>
      </c>
      <c r="D15" s="81">
        <f>IF(ISNUMBER('Tabulka č. 6'!D15-'KN 2018 OV tab.6'!D15),ROUND('Tabulka č. 6'!D15-'KN 2018 OV tab.6'!D15,0),"")</f>
        <v>0</v>
      </c>
      <c r="E15" s="81">
        <f>IF(ISNUMBER('Tabulka č. 6'!E15-'KN 2018 OV tab.6'!E15),ROUND('Tabulka č. 6'!E15-'KN 2018 OV tab.6'!E15,0),"")</f>
        <v>15</v>
      </c>
      <c r="F15" s="81">
        <f>IF(ISNUMBER('Tabulka č. 6'!F15-'KN 2018 OV tab.6'!F15),ROUND('Tabulka č. 6'!F15-'KN 2018 OV tab.6'!F15,0),"")</f>
        <v>0</v>
      </c>
      <c r="G15" s="81">
        <f>IF(ISNUMBER('Tabulka č. 6'!G15-'KN 2018 OV tab.6'!G15),ROUND('Tabulka č. 6'!G15-'KN 2018 OV tab.6'!G15,0),"")</f>
        <v>27</v>
      </c>
      <c r="H15" s="81">
        <f>IF(ISNUMBER('Tabulka č. 6'!H15-'KN 2018 OV tab.6'!H15),ROUND('Tabulka č. 6'!H15-'KN 2018 OV tab.6'!H15,0),"")</f>
        <v>0</v>
      </c>
      <c r="I15" s="81">
        <f>IF(ISNUMBER('Tabulka č. 6'!I15-'KN 2018 OV tab.6'!I15),ROUND('Tabulka č. 6'!I15-'KN 2018 OV tab.6'!I15,0),"")</f>
        <v>1</v>
      </c>
      <c r="J15" s="81">
        <f>IF(ISNUMBER('Tabulka č. 6'!J15-'KN 2018 OV tab.6'!J15),ROUND('Tabulka č. 6'!J15-'KN 2018 OV tab.6'!J15,0),"")</f>
        <v>14</v>
      </c>
      <c r="K15" s="81">
        <f>IF(ISNUMBER('Tabulka č. 6'!K15-'KN 2018 OV tab.6'!K15),ROUND('Tabulka č. 6'!K15-'KN 2018 OV tab.6'!K15,0),"")</f>
        <v>26</v>
      </c>
      <c r="L15" s="81">
        <f>IF(ISNUMBER('Tabulka č. 6'!L15-'KN 2018 OV tab.6'!L15),ROUND('Tabulka č. 6'!L15-'KN 2018 OV tab.6'!L15,0),"")</f>
        <v>0</v>
      </c>
      <c r="M15" s="81">
        <f>IF(ISNUMBER('Tabulka č. 6'!M15-'KN 2018 OV tab.6'!M15),ROUND('Tabulka č. 6'!M15-'KN 2018 OV tab.6'!M15,0),"")</f>
        <v>0</v>
      </c>
      <c r="N15" s="81">
        <f>IF(ISNUMBER('Tabulka č. 6'!N15-'KN 2018 OV tab.6'!N15),ROUND('Tabulka č. 6'!N15-'KN 2018 OV tab.6'!N15,0),"")</f>
        <v>0</v>
      </c>
      <c r="O15" s="82">
        <f>IF(ISNUMBER('Tabulka č. 6'!O15-'KN 2018 OV tab.6'!O15),ROUND('Tabulka č. 6'!O15-'KN 2018 OV tab.6'!O15,0),"")</f>
        <v>25</v>
      </c>
      <c r="P15" s="47">
        <f t="shared" ref="P15:P19" si="1">IF(ISNUMBER(AVERAGE(B15:O15)),AVERAGE(B15:O15),"")</f>
        <v>7.7142857142857144</v>
      </c>
    </row>
    <row r="16" spans="1:31" x14ac:dyDescent="0.25">
      <c r="A16" s="43" t="s">
        <v>25</v>
      </c>
      <c r="B16" s="83">
        <f>IF(ISNUMBER('Tabulka č. 6'!B16-'KN 2018 OV tab.6'!B16),ROUND('Tabulka č. 6'!B16-'KN 2018 OV tab.6'!B16,2),"")</f>
        <v>0</v>
      </c>
      <c r="C16" s="83">
        <f>IF(ISNUMBER('Tabulka č. 6'!C16-'KN 2018 OV tab.6'!C16),ROUND('Tabulka č. 6'!C16-'KN 2018 OV tab.6'!C16,2),"")</f>
        <v>-0.6</v>
      </c>
      <c r="D16" s="83">
        <f>IF(ISNUMBER('Tabulka č. 6'!D16-'KN 2018 OV tab.6'!D16),ROUND('Tabulka č. 6'!D16-'KN 2018 OV tab.6'!D16,2),"")</f>
        <v>0</v>
      </c>
      <c r="E16" s="83">
        <f>IF(ISNUMBER('Tabulka č. 6'!E16-'KN 2018 OV tab.6'!E16),ROUND('Tabulka č. 6'!E16-'KN 2018 OV tab.6'!E16,2),"")</f>
        <v>0</v>
      </c>
      <c r="F16" s="83">
        <f>IF(ISNUMBER('Tabulka č. 6'!F16-'KN 2018 OV tab.6'!F16),ROUND('Tabulka č. 6'!F16-'KN 2018 OV tab.6'!F16,2),"")</f>
        <v>3.14</v>
      </c>
      <c r="G16" s="84">
        <f>IF(ISNUMBER('Tabulka č. 6'!G16-'KN 2018 OV tab.6'!G16),ROUND('Tabulka č. 6'!G16-'KN 2018 OV tab.6'!G16,2),"")</f>
        <v>-1.61</v>
      </c>
      <c r="H16" s="83">
        <f>IF(ISNUMBER('Tabulka č. 6'!H16-'KN 2018 OV tab.6'!H16),ROUND('Tabulka č. 6'!H16-'KN 2018 OV tab.6'!H16,2),"")</f>
        <v>0.22</v>
      </c>
      <c r="I16" s="83">
        <f>IF(ISNUMBER('Tabulka č. 6'!I16-'KN 2018 OV tab.6'!I16),ROUND('Tabulka č. 6'!I16-'KN 2018 OV tab.6'!I16,2),"")</f>
        <v>0</v>
      </c>
      <c r="J16" s="83">
        <f>IF(ISNUMBER('Tabulka č. 6'!J16-'KN 2018 OV tab.6'!J16),ROUND('Tabulka č. 6'!J16-'KN 2018 OV tab.6'!J16,2),"")</f>
        <v>0</v>
      </c>
      <c r="K16" s="83">
        <f>IF(ISNUMBER('Tabulka č. 6'!K16-'KN 2018 OV tab.6'!K16),ROUND('Tabulka č. 6'!K16-'KN 2018 OV tab.6'!K16,2),"")</f>
        <v>0</v>
      </c>
      <c r="L16" s="83">
        <f>IF(ISNUMBER('Tabulka č. 6'!L16-'KN 2018 OV tab.6'!L16),ROUND('Tabulka č. 6'!L16-'KN 2018 OV tab.6'!L16,2),"")</f>
        <v>-0.73</v>
      </c>
      <c r="M16" s="83">
        <f>IF(ISNUMBER('Tabulka č. 6'!M16-'KN 2018 OV tab.6'!M16),ROUND('Tabulka č. 6'!M16-'KN 2018 OV tab.6'!M16,2),"")</f>
        <v>0</v>
      </c>
      <c r="N16" s="83">
        <f>IF(ISNUMBER('Tabulka č. 6'!N16-'KN 2018 OV tab.6'!N16),ROUND('Tabulka č. 6'!N16-'KN 2018 OV tab.6'!N16,2),"")</f>
        <v>-1</v>
      </c>
      <c r="O16" s="85">
        <f>IF(ISNUMBER('Tabulka č. 6'!O16-'KN 2018 OV tab.6'!O16),ROUND('Tabulka č. 6'!O16-'KN 2018 OV tab.6'!O16,2),"")</f>
        <v>0</v>
      </c>
      <c r="P16" s="48">
        <f t="shared" si="1"/>
        <v>-4.1428571428571433E-2</v>
      </c>
    </row>
    <row r="17" spans="1:16" s="39" customFormat="1" x14ac:dyDescent="0.25">
      <c r="A17" s="42" t="s">
        <v>26</v>
      </c>
      <c r="B17" s="86">
        <f>IF(ISNUMBER('Tabulka č. 6'!B17-'KN 2018 OV tab.6'!B17),ROUND('Tabulka č. 6'!B17-'KN 2018 OV tab.6'!B17,0),"")</f>
        <v>5000</v>
      </c>
      <c r="C17" s="86">
        <f>IF(ISNUMBER('Tabulka č. 6'!C17-'KN 2018 OV tab.6'!C17),ROUND('Tabulka č. 6'!C17-'KN 2018 OV tab.6'!C17,0),"")</f>
        <v>4342</v>
      </c>
      <c r="D17" s="86">
        <f>IF(ISNUMBER('Tabulka č. 6'!D17-'KN 2018 OV tab.6'!D17),ROUND('Tabulka č. 6'!D17-'KN 2018 OV tab.6'!D17,0),"")</f>
        <v>4796</v>
      </c>
      <c r="E17" s="86">
        <f>IF(ISNUMBER('Tabulka č. 6'!E17-'KN 2018 OV tab.6'!E17),ROUND('Tabulka č. 6'!E17-'KN 2018 OV tab.6'!E17,0),"")</f>
        <v>4930</v>
      </c>
      <c r="F17" s="86">
        <f>IF(ISNUMBER('Tabulka č. 6'!F17-'KN 2018 OV tab.6'!F17),ROUND('Tabulka č. 6'!F17-'KN 2018 OV tab.6'!F17,0),"")</f>
        <v>4700</v>
      </c>
      <c r="G17" s="86">
        <f>IF(ISNUMBER('Tabulka č. 6'!G17-'KN 2018 OV tab.6'!G17),ROUND('Tabulka č. 6'!G17-'KN 2018 OV tab.6'!G17,0),"")</f>
        <v>4265</v>
      </c>
      <c r="H17" s="86">
        <f>IF(ISNUMBER('Tabulka č. 6'!H17-'KN 2018 OV tab.6'!H17),ROUND('Tabulka č. 6'!H17-'KN 2018 OV tab.6'!H17,0),"")</f>
        <v>4490</v>
      </c>
      <c r="I17" s="86">
        <f>IF(ISNUMBER('Tabulka č. 6'!I17-'KN 2018 OV tab.6'!I17),ROUND('Tabulka č. 6'!I17-'KN 2018 OV tab.6'!I17,0),"")</f>
        <v>4602</v>
      </c>
      <c r="J17" s="86">
        <f>IF(ISNUMBER('Tabulka č. 6'!J17-'KN 2018 OV tab.6'!J17),ROUND('Tabulka č. 6'!J17-'KN 2018 OV tab.6'!J17,0),"")</f>
        <v>4223</v>
      </c>
      <c r="K17" s="86">
        <f>IF(ISNUMBER('Tabulka č. 6'!K17-'KN 2018 OV tab.6'!K17),ROUND('Tabulka č. 6'!K17-'KN 2018 OV tab.6'!K17,0),"")</f>
        <v>5228</v>
      </c>
      <c r="L17" s="87">
        <f>IF(ISNUMBER('Tabulka č. 6'!L17-'KN 2018 OV tab.6'!L17),ROUND('Tabulka č. 6'!L17-'KN 2018 OV tab.6'!L17,0),"")</f>
        <v>4676</v>
      </c>
      <c r="M17" s="86">
        <f>IF(ISNUMBER('Tabulka č. 6'!M17-'KN 2018 OV tab.6'!M17),ROUND('Tabulka č. 6'!M17-'KN 2018 OV tab.6'!M17,0),"")</f>
        <v>4897</v>
      </c>
      <c r="N17" s="86">
        <f>IF(ISNUMBER('Tabulka č. 6'!N17-'KN 2018 OV tab.6'!N17),ROUND('Tabulka č. 6'!N17-'KN 2018 OV tab.6'!N17,0),"")</f>
        <v>5346</v>
      </c>
      <c r="O17" s="88">
        <f>IF(ISNUMBER('Tabulka č. 6'!O17-'KN 2018 OV tab.6'!O17),ROUND('Tabulka č. 6'!O17-'KN 2018 OV tab.6'!O17,0),"")</f>
        <v>5050</v>
      </c>
      <c r="P17" s="49">
        <f t="shared" si="1"/>
        <v>4753.2142857142853</v>
      </c>
    </row>
    <row r="18" spans="1:16" x14ac:dyDescent="0.25">
      <c r="A18" s="43" t="s">
        <v>27</v>
      </c>
      <c r="B18" s="83">
        <f>IF(ISNUMBER('Tabulka č. 6'!B18-'KN 2018 OV tab.6'!B18),ROUND('Tabulka č. 6'!B18-'KN 2018 OV tab.6'!B18,2),"")</f>
        <v>0</v>
      </c>
      <c r="C18" s="83">
        <f>IF(ISNUMBER('Tabulka č. 6'!C18-'KN 2018 OV tab.6'!C18),ROUND('Tabulka č. 6'!C18-'KN 2018 OV tab.6'!C18,2),"")</f>
        <v>0</v>
      </c>
      <c r="D18" s="83">
        <f>IF(ISNUMBER('Tabulka č. 6'!D18-'KN 2018 OV tab.6'!D18),ROUND('Tabulka č. 6'!D18-'KN 2018 OV tab.6'!D18,2),"")</f>
        <v>0</v>
      </c>
      <c r="E18" s="83">
        <f>IF(ISNUMBER('Tabulka č. 6'!E18-'KN 2018 OV tab.6'!E18),ROUND('Tabulka č. 6'!E18-'KN 2018 OV tab.6'!E18,2),"")</f>
        <v>0</v>
      </c>
      <c r="F18" s="83">
        <f>IF(ISNUMBER('Tabulka č. 6'!F18-'KN 2018 OV tab.6'!F18),ROUND('Tabulka č. 6'!F18-'KN 2018 OV tab.6'!F18,2),"")</f>
        <v>-0.04</v>
      </c>
      <c r="G18" s="84">
        <f>IF(ISNUMBER('Tabulka č. 6'!G18-'KN 2018 OV tab.6'!G18),ROUND('Tabulka č. 6'!G18-'KN 2018 OV tab.6'!G18,2),"")</f>
        <v>0</v>
      </c>
      <c r="H18" s="83">
        <f>IF(ISNUMBER('Tabulka č. 6'!H18-'KN 2018 OV tab.6'!H18),ROUND('Tabulka č. 6'!H18-'KN 2018 OV tab.6'!H18,2),"")</f>
        <v>0</v>
      </c>
      <c r="I18" s="83">
        <f>IF(ISNUMBER('Tabulka č. 6'!I18-'KN 2018 OV tab.6'!I18),ROUND('Tabulka č. 6'!I18-'KN 2018 OV tab.6'!I18,2),"")</f>
        <v>0</v>
      </c>
      <c r="J18" s="83">
        <f>IF(ISNUMBER('Tabulka č. 6'!J18-'KN 2018 OV tab.6'!J18),ROUND('Tabulka č. 6'!J18-'KN 2018 OV tab.6'!J18,2),"")</f>
        <v>0</v>
      </c>
      <c r="K18" s="83">
        <f>IF(ISNUMBER('Tabulka č. 6'!K18-'KN 2018 OV tab.6'!K18),ROUND('Tabulka č. 6'!K18-'KN 2018 OV tab.6'!K18,2),"")</f>
        <v>0</v>
      </c>
      <c r="L18" s="83">
        <f>IF(ISNUMBER('Tabulka č. 6'!L18-'KN 2018 OV tab.6'!L18),ROUND('Tabulka č. 6'!L18-'KN 2018 OV tab.6'!L18,2),"")</f>
        <v>0</v>
      </c>
      <c r="M18" s="83">
        <f>IF(ISNUMBER('Tabulka č. 6'!M18-'KN 2018 OV tab.6'!M18),ROUND('Tabulka č. 6'!M18-'KN 2018 OV tab.6'!M18,2),"")</f>
        <v>0</v>
      </c>
      <c r="N18" s="83">
        <f>IF(ISNUMBER('Tabulka č. 6'!N18-'KN 2018 OV tab.6'!N18),ROUND('Tabulka č. 6'!N18-'KN 2018 OV tab.6'!N18,2),"")</f>
        <v>0</v>
      </c>
      <c r="O18" s="85">
        <f>IF(ISNUMBER('Tabulka č. 6'!O18-'KN 2018 OV tab.6'!O18),ROUND('Tabulka č. 6'!O18-'KN 2018 OV tab.6'!O18,2),"")</f>
        <v>0</v>
      </c>
      <c r="P18" s="48">
        <f t="shared" si="1"/>
        <v>-2.8571428571428571E-3</v>
      </c>
    </row>
    <row r="19" spans="1:16" s="39" customFormat="1" ht="15.75" thickBot="1" x14ac:dyDescent="0.3">
      <c r="A19" s="44" t="s">
        <v>28</v>
      </c>
      <c r="B19" s="89">
        <f>IF(ISNUMBER('Tabulka č. 6'!B19-'KN 2018 OV tab.6'!B19),ROUND('Tabulka č. 6'!B19-'KN 2018 OV tab.6'!B19,0),"")</f>
        <v>2260</v>
      </c>
      <c r="C19" s="89">
        <f>IF(ISNUMBER('Tabulka č. 6'!C19-'KN 2018 OV tab.6'!C19),ROUND('Tabulka č. 6'!C19-'KN 2018 OV tab.6'!C19,0),"")</f>
        <v>1963</v>
      </c>
      <c r="D19" s="89">
        <f>IF(ISNUMBER('Tabulka č. 6'!D19-'KN 2018 OV tab.6'!D19),ROUND('Tabulka č. 6'!D19-'KN 2018 OV tab.6'!D19,0),"")</f>
        <v>1923</v>
      </c>
      <c r="E19" s="89">
        <f>IF(ISNUMBER('Tabulka č. 6'!E19-'KN 2018 OV tab.6'!E19),ROUND('Tabulka č. 6'!E19-'KN 2018 OV tab.6'!E19,0),"")</f>
        <v>1998</v>
      </c>
      <c r="F19" s="89">
        <f>IF(ISNUMBER('Tabulka č. 6'!F19-'KN 2018 OV tab.6'!F19),ROUND('Tabulka č. 6'!F19-'KN 2018 OV tab.6'!F19,0),"")</f>
        <v>2200</v>
      </c>
      <c r="G19" s="89">
        <f>IF(ISNUMBER('Tabulka č. 6'!G19-'KN 2018 OV tab.6'!G19),ROUND('Tabulka č. 6'!G19-'KN 2018 OV tab.6'!G19,0),"")</f>
        <v>1773</v>
      </c>
      <c r="H19" s="89">
        <f>IF(ISNUMBER('Tabulka č. 6'!H19-'KN 2018 OV tab.6'!H19),ROUND('Tabulka č. 6'!H19-'KN 2018 OV tab.6'!H19,0),"")</f>
        <v>2200</v>
      </c>
      <c r="I19" s="89">
        <f>IF(ISNUMBER('Tabulka č. 6'!I19-'KN 2018 OV tab.6'!I19),ROUND('Tabulka č. 6'!I19-'KN 2018 OV tab.6'!I19,0),"")</f>
        <v>2024</v>
      </c>
      <c r="J19" s="89">
        <f>IF(ISNUMBER('Tabulka č. 6'!J19-'KN 2018 OV tab.6'!J19),ROUND('Tabulka č. 6'!J19-'KN 2018 OV tab.6'!J19,0),"")</f>
        <v>2529</v>
      </c>
      <c r="K19" s="89">
        <f>IF(ISNUMBER('Tabulka č. 6'!K19-'KN 2018 OV tab.6'!K19),ROUND('Tabulka č. 6'!K19-'KN 2018 OV tab.6'!K19,0),"")</f>
        <v>2139</v>
      </c>
      <c r="L19" s="90">
        <f>IF(ISNUMBER('Tabulka č. 6'!L19-'KN 2018 OV tab.6'!L19),ROUND('Tabulka č. 6'!L19-'KN 2018 OV tab.6'!L19,0),"")</f>
        <v>2183</v>
      </c>
      <c r="M19" s="89">
        <f>IF(ISNUMBER('Tabulka č. 6'!M19-'KN 2018 OV tab.6'!M19),ROUND('Tabulka č. 6'!M19-'KN 2018 OV tab.6'!M19,0),"")</f>
        <v>2033</v>
      </c>
      <c r="N19" s="89">
        <f>IF(ISNUMBER('Tabulka č. 6'!N19-'KN 2018 OV tab.6'!N19),ROUND('Tabulka č. 6'!N19-'KN 2018 OV tab.6'!N19,0),"")</f>
        <v>2650</v>
      </c>
      <c r="O19" s="91">
        <f>IF(ISNUMBER('Tabulka č. 6'!O19-'KN 2018 OV tab.6'!O19),ROUND('Tabulka č. 6'!O19-'KN 2018 OV tab.6'!O19,0),"")</f>
        <v>2170</v>
      </c>
      <c r="P19" s="50">
        <f t="shared" si="1"/>
        <v>2146.0714285714284</v>
      </c>
    </row>
    <row r="20" spans="1:16" s="41" customFormat="1" ht="19.5" thickBot="1" x14ac:dyDescent="0.35">
      <c r="A20" s="98" t="str">
        <f>'KN 2019'!A35</f>
        <v>36-67-H/01 Zedník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6'!B21-'KN 2018 OV tab.6'!B21),ROUND('Tabulka č. 6'!B21-'KN 2018 OV tab.6'!B21,0),"")</f>
        <v>3886</v>
      </c>
      <c r="C21" s="79">
        <f>IF(ISNUMBER('Tabulka č. 6'!C21-'KN 2018 OV tab.6'!C21),ROUND('Tabulka č. 6'!C21-'KN 2018 OV tab.6'!C21,0),"")</f>
        <v>5499</v>
      </c>
      <c r="D21" s="79">
        <f>IF(ISNUMBER('Tabulka č. 6'!D21-'KN 2018 OV tab.6'!D21),ROUND('Tabulka č. 6'!D21-'KN 2018 OV tab.6'!D21,0),"")</f>
        <v>3411</v>
      </c>
      <c r="E21" s="79">
        <f>IF(ISNUMBER('Tabulka č. 6'!E21-'KN 2018 OV tab.6'!E21),ROUND('Tabulka č. 6'!E21-'KN 2018 OV tab.6'!E21,0),"")</f>
        <v>4249</v>
      </c>
      <c r="F21" s="79">
        <f>IF(ISNUMBER('Tabulka č. 6'!F21-'KN 2018 OV tab.6'!F21),ROUND('Tabulka č. 6'!F21-'KN 2018 OV tab.6'!F21,0),"")</f>
        <v>-736</v>
      </c>
      <c r="G21" s="79">
        <f>IF(ISNUMBER('Tabulka č. 6'!G21-'KN 2018 OV tab.6'!G21),ROUND('Tabulka č. 6'!G21-'KN 2018 OV tab.6'!G21,0),"")</f>
        <v>8056</v>
      </c>
      <c r="H21" s="79">
        <f>IF(ISNUMBER('Tabulka č. 6'!H21-'KN 2018 OV tab.6'!H21),ROUND('Tabulka č. 6'!H21-'KN 2018 OV tab.6'!H21,0),"")</f>
        <v>6644</v>
      </c>
      <c r="I21" s="79">
        <f>IF(ISNUMBER('Tabulka č. 6'!I21-'KN 2018 OV tab.6'!I21),ROUND('Tabulka č. 6'!I21-'KN 2018 OV tab.6'!I21,0),"")</f>
        <v>3550</v>
      </c>
      <c r="J21" s="79">
        <f>IF(ISNUMBER('Tabulka č. 6'!J21-'KN 2018 OV tab.6'!J21),ROUND('Tabulka č. 6'!J21-'KN 2018 OV tab.6'!J21,0),"")</f>
        <v>3791</v>
      </c>
      <c r="K21" s="79">
        <f>IF(ISNUMBER('Tabulka č. 6'!K21-'KN 2018 OV tab.6'!K21),ROUND('Tabulka č. 6'!K21-'KN 2018 OV tab.6'!K21,0),"")</f>
        <v>3824</v>
      </c>
      <c r="L21" s="79">
        <f>IF(ISNUMBER('Tabulka č. 6'!L21-'KN 2018 OV tab.6'!L21),ROUND('Tabulka č. 6'!L21-'KN 2018 OV tab.6'!L21,0),"")</f>
        <v>3862</v>
      </c>
      <c r="M21" s="79">
        <f>IF(ISNUMBER('Tabulka č. 6'!M21-'KN 2018 OV tab.6'!M21),ROUND('Tabulka č. 6'!M21-'KN 2018 OV tab.6'!M21,0),"")</f>
        <v>3577</v>
      </c>
      <c r="N21" s="79">
        <f>IF(ISNUMBER('Tabulka č. 6'!N21-'KN 2018 OV tab.6'!N21),ROUND('Tabulka č. 6'!N21-'KN 2018 OV tab.6'!N21,0),"")</f>
        <v>10419</v>
      </c>
      <c r="O21" s="80">
        <f>IF(ISNUMBER('Tabulka č. 6'!O21-'KN 2018 OV tab.6'!O21),ROUND('Tabulka č. 6'!O21-'KN 2018 OV tab.6'!O21,0),"")</f>
        <v>3852</v>
      </c>
      <c r="P21" s="46">
        <f>IF(ISNUMBER(AVERAGE(B21:O21)),AVERAGE(B21:O21),"")</f>
        <v>4563.1428571428569</v>
      </c>
    </row>
    <row r="22" spans="1:16" s="39" customFormat="1" x14ac:dyDescent="0.25">
      <c r="A22" s="42" t="s">
        <v>52</v>
      </c>
      <c r="B22" s="81">
        <f>IF(ISNUMBER('Tabulka č. 6'!B22-'KN 2018 OV tab.6'!B22),ROUND('Tabulka č. 6'!B22-'KN 2018 OV tab.6'!B22,0),"")</f>
        <v>0</v>
      </c>
      <c r="C22" s="81">
        <f>IF(ISNUMBER('Tabulka č. 6'!C22-'KN 2018 OV tab.6'!C22),ROUND('Tabulka č. 6'!C22-'KN 2018 OV tab.6'!C22,0),"")</f>
        <v>0</v>
      </c>
      <c r="D22" s="81">
        <f>IF(ISNUMBER('Tabulka č. 6'!D22-'KN 2018 OV tab.6'!D22),ROUND('Tabulka č. 6'!D22-'KN 2018 OV tab.6'!D22,0),"")</f>
        <v>0</v>
      </c>
      <c r="E22" s="81">
        <f>IF(ISNUMBER('Tabulka č. 6'!E22-'KN 2018 OV tab.6'!E22),ROUND('Tabulka č. 6'!E22-'KN 2018 OV tab.6'!E22,0),"")</f>
        <v>15</v>
      </c>
      <c r="F22" s="81">
        <f>IF(ISNUMBER('Tabulka č. 6'!F22-'KN 2018 OV tab.6'!F22),ROUND('Tabulka č. 6'!F22-'KN 2018 OV tab.6'!F22,0),"")</f>
        <v>0</v>
      </c>
      <c r="G22" s="81">
        <f>IF(ISNUMBER('Tabulka č. 6'!G22-'KN 2018 OV tab.6'!G22),ROUND('Tabulka č. 6'!G22-'KN 2018 OV tab.6'!G22,0),"")</f>
        <v>34</v>
      </c>
      <c r="H22" s="81">
        <f>IF(ISNUMBER('Tabulka č. 6'!H22-'KN 2018 OV tab.6'!H22),ROUND('Tabulka č. 6'!H22-'KN 2018 OV tab.6'!H22,0),"")</f>
        <v>0</v>
      </c>
      <c r="I22" s="81">
        <f>IF(ISNUMBER('Tabulka č. 6'!I22-'KN 2018 OV tab.6'!I22),ROUND('Tabulka č. 6'!I22-'KN 2018 OV tab.6'!I22,0),"")</f>
        <v>1</v>
      </c>
      <c r="J22" s="81">
        <f>IF(ISNUMBER('Tabulka č. 6'!J22-'KN 2018 OV tab.6'!J22),ROUND('Tabulka č. 6'!J22-'KN 2018 OV tab.6'!J22,0),"")</f>
        <v>12</v>
      </c>
      <c r="K22" s="81">
        <f>IF(ISNUMBER('Tabulka č. 6'!K22-'KN 2018 OV tab.6'!K22),ROUND('Tabulka č. 6'!K22-'KN 2018 OV tab.6'!K22,0),"")</f>
        <v>24</v>
      </c>
      <c r="L22" s="81">
        <f>IF(ISNUMBER('Tabulka č. 6'!L22-'KN 2018 OV tab.6'!L22),ROUND('Tabulka č. 6'!L22-'KN 2018 OV tab.6'!L22,0),"")</f>
        <v>0</v>
      </c>
      <c r="M22" s="81">
        <f>IF(ISNUMBER('Tabulka č. 6'!M22-'KN 2018 OV tab.6'!M22),ROUND('Tabulka č. 6'!M22-'KN 2018 OV tab.6'!M22,0),"")</f>
        <v>0</v>
      </c>
      <c r="N22" s="81">
        <f>IF(ISNUMBER('Tabulka č. 6'!N22-'KN 2018 OV tab.6'!N22),ROUND('Tabulka č. 6'!N22-'KN 2018 OV tab.6'!N22,0),"")</f>
        <v>0</v>
      </c>
      <c r="O22" s="82">
        <f>IF(ISNUMBER('Tabulka č. 6'!O22-'KN 2018 OV tab.6'!O22),ROUND('Tabulka č. 6'!O22-'KN 2018 OV tab.6'!O22,0),"")</f>
        <v>25</v>
      </c>
      <c r="P22" s="47">
        <f t="shared" ref="P22:P26" si="2">IF(ISNUMBER(AVERAGE(B22:O22)),AVERAGE(B22:O22),"")</f>
        <v>7.9285714285714288</v>
      </c>
    </row>
    <row r="23" spans="1:16" x14ac:dyDescent="0.25">
      <c r="A23" s="43" t="s">
        <v>25</v>
      </c>
      <c r="B23" s="83">
        <f>IF(ISNUMBER('Tabulka č. 6'!B23-'KN 2018 OV tab.6'!B23),ROUND('Tabulka č. 6'!B23-'KN 2018 OV tab.6'!B23,2),"")</f>
        <v>0</v>
      </c>
      <c r="C23" s="83">
        <f>IF(ISNUMBER('Tabulka č. 6'!C23-'KN 2018 OV tab.6'!C23),ROUND('Tabulka č. 6'!C23-'KN 2018 OV tab.6'!C23,2),"")</f>
        <v>-1.84</v>
      </c>
      <c r="D23" s="83">
        <f>IF(ISNUMBER('Tabulka č. 6'!D23-'KN 2018 OV tab.6'!D23),ROUND('Tabulka č. 6'!D23-'KN 2018 OV tab.6'!D23,2),"")</f>
        <v>0</v>
      </c>
      <c r="E23" s="83">
        <f>IF(ISNUMBER('Tabulka č. 6'!E23-'KN 2018 OV tab.6'!E23),ROUND('Tabulka č. 6'!E23-'KN 2018 OV tab.6'!E23,2),"")</f>
        <v>0</v>
      </c>
      <c r="F23" s="83">
        <f>IF(ISNUMBER('Tabulka č. 6'!F23-'KN 2018 OV tab.6'!F23),ROUND('Tabulka č. 6'!F23-'KN 2018 OV tab.6'!F23,2),"")</f>
        <v>1.9</v>
      </c>
      <c r="G23" s="84">
        <f>IF(ISNUMBER('Tabulka č. 6'!G23-'KN 2018 OV tab.6'!G23),ROUND('Tabulka č. 6'!G23-'KN 2018 OV tab.6'!G23,2),"")</f>
        <v>-2.94</v>
      </c>
      <c r="H23" s="83">
        <f>IF(ISNUMBER('Tabulka č. 6'!H23-'KN 2018 OV tab.6'!H23),ROUND('Tabulka č. 6'!H23-'KN 2018 OV tab.6'!H23,2),"")</f>
        <v>-1.75</v>
      </c>
      <c r="I23" s="83">
        <f>IF(ISNUMBER('Tabulka č. 6'!I23-'KN 2018 OV tab.6'!I23),ROUND('Tabulka č. 6'!I23-'KN 2018 OV tab.6'!I23,2),"")</f>
        <v>0</v>
      </c>
      <c r="J23" s="83">
        <f>IF(ISNUMBER('Tabulka č. 6'!J23-'KN 2018 OV tab.6'!J23),ROUND('Tabulka č. 6'!J23-'KN 2018 OV tab.6'!J23,2),"")</f>
        <v>0</v>
      </c>
      <c r="K23" s="83">
        <f>IF(ISNUMBER('Tabulka č. 6'!K23-'KN 2018 OV tab.6'!K23),ROUND('Tabulka č. 6'!K23-'KN 2018 OV tab.6'!K23,2),"")</f>
        <v>0</v>
      </c>
      <c r="L23" s="83">
        <f>IF(ISNUMBER('Tabulka č. 6'!L23-'KN 2018 OV tab.6'!L23),ROUND('Tabulka č. 6'!L23-'KN 2018 OV tab.6'!L23,2),"")</f>
        <v>-0.42</v>
      </c>
      <c r="M23" s="83">
        <f>IF(ISNUMBER('Tabulka č. 6'!M23-'KN 2018 OV tab.6'!M23),ROUND('Tabulka č. 6'!M23-'KN 2018 OV tab.6'!M23,2),"")</f>
        <v>0</v>
      </c>
      <c r="N23" s="83">
        <f>IF(ISNUMBER('Tabulka č. 6'!N23-'KN 2018 OV tab.6'!N23),ROUND('Tabulka č. 6'!N23-'KN 2018 OV tab.6'!N23,2),"")</f>
        <v>-1.5</v>
      </c>
      <c r="O23" s="85">
        <f>IF(ISNUMBER('Tabulka č. 6'!O23-'KN 2018 OV tab.6'!O23),ROUND('Tabulka č. 6'!O23-'KN 2018 OV tab.6'!O23,2),"")</f>
        <v>0</v>
      </c>
      <c r="P23" s="48">
        <f t="shared" si="2"/>
        <v>-0.46785714285714286</v>
      </c>
    </row>
    <row r="24" spans="1:16" s="39" customFormat="1" x14ac:dyDescent="0.25">
      <c r="A24" s="42" t="s">
        <v>26</v>
      </c>
      <c r="B24" s="86">
        <f>IF(ISNUMBER('Tabulka č. 6'!B24-'KN 2018 OV tab.6'!B24),ROUND('Tabulka č. 6'!B24-'KN 2018 OV tab.6'!B24,0),"")</f>
        <v>5000</v>
      </c>
      <c r="C24" s="86">
        <f>IF(ISNUMBER('Tabulka č. 6'!C24-'KN 2018 OV tab.6'!C24),ROUND('Tabulka č. 6'!C24-'KN 2018 OV tab.6'!C24,0),"")</f>
        <v>4342</v>
      </c>
      <c r="D24" s="86">
        <f>IF(ISNUMBER('Tabulka č. 6'!D24-'KN 2018 OV tab.6'!D24),ROUND('Tabulka č. 6'!D24-'KN 2018 OV tab.6'!D24,0),"")</f>
        <v>4796</v>
      </c>
      <c r="E24" s="86">
        <f>IF(ISNUMBER('Tabulka č. 6'!E24-'KN 2018 OV tab.6'!E24),ROUND('Tabulka č. 6'!E24-'KN 2018 OV tab.6'!E24,0),"")</f>
        <v>4930</v>
      </c>
      <c r="F24" s="86">
        <f>IF(ISNUMBER('Tabulka č. 6'!F24-'KN 2018 OV tab.6'!F24),ROUND('Tabulka č. 6'!F24-'KN 2018 OV tab.6'!F24,0),"")</f>
        <v>4700</v>
      </c>
      <c r="G24" s="86">
        <f>IF(ISNUMBER('Tabulka č. 6'!G24-'KN 2018 OV tab.6'!G24),ROUND('Tabulka č. 6'!G24-'KN 2018 OV tab.6'!G24,0),"")</f>
        <v>4265</v>
      </c>
      <c r="H24" s="86">
        <f>IF(ISNUMBER('Tabulka č. 6'!H24-'KN 2018 OV tab.6'!H24),ROUND('Tabulka č. 6'!H24-'KN 2018 OV tab.6'!H24,0),"")</f>
        <v>4490</v>
      </c>
      <c r="I24" s="86">
        <f>IF(ISNUMBER('Tabulka č. 6'!I24-'KN 2018 OV tab.6'!I24),ROUND('Tabulka č. 6'!I24-'KN 2018 OV tab.6'!I24,0),"")</f>
        <v>4602</v>
      </c>
      <c r="J24" s="86">
        <f>IF(ISNUMBER('Tabulka č. 6'!J24-'KN 2018 OV tab.6'!J24),ROUND('Tabulka č. 6'!J24-'KN 2018 OV tab.6'!J24,0),"")</f>
        <v>4223</v>
      </c>
      <c r="K24" s="86">
        <f>IF(ISNUMBER('Tabulka č. 6'!K24-'KN 2018 OV tab.6'!K24),ROUND('Tabulka č. 6'!K24-'KN 2018 OV tab.6'!K24,0),"")</f>
        <v>5228</v>
      </c>
      <c r="L24" s="87">
        <f>IF(ISNUMBER('Tabulka č. 6'!L24-'KN 2018 OV tab.6'!L24),ROUND('Tabulka č. 6'!L24-'KN 2018 OV tab.6'!L24,0),"")</f>
        <v>4676</v>
      </c>
      <c r="M24" s="86">
        <f>IF(ISNUMBER('Tabulka č. 6'!M24-'KN 2018 OV tab.6'!M24),ROUND('Tabulka č. 6'!M24-'KN 2018 OV tab.6'!M24,0),"")</f>
        <v>4897</v>
      </c>
      <c r="N24" s="86">
        <f>IF(ISNUMBER('Tabulka č. 6'!N24-'KN 2018 OV tab.6'!N24),ROUND('Tabulka č. 6'!N24-'KN 2018 OV tab.6'!N24,0),"")</f>
        <v>5346</v>
      </c>
      <c r="O24" s="88">
        <f>IF(ISNUMBER('Tabulka č. 6'!O24-'KN 2018 OV tab.6'!O24),ROUND('Tabulka č. 6'!O24-'KN 2018 OV tab.6'!O24,0),"")</f>
        <v>5050</v>
      </c>
      <c r="P24" s="49">
        <f t="shared" si="2"/>
        <v>4753.2142857142853</v>
      </c>
    </row>
    <row r="25" spans="1:16" x14ac:dyDescent="0.25">
      <c r="A25" s="43" t="s">
        <v>27</v>
      </c>
      <c r="B25" s="83">
        <f>IF(ISNUMBER('Tabulka č. 6'!B25-'KN 2018 OV tab.6'!B25),ROUND('Tabulka č. 6'!B25-'KN 2018 OV tab.6'!B25,2),"")</f>
        <v>0</v>
      </c>
      <c r="C25" s="83">
        <f>IF(ISNUMBER('Tabulka č. 6'!C25-'KN 2018 OV tab.6'!C25),ROUND('Tabulka č. 6'!C25-'KN 2018 OV tab.6'!C25,2),"")</f>
        <v>0</v>
      </c>
      <c r="D25" s="83">
        <f>IF(ISNUMBER('Tabulka č. 6'!D25-'KN 2018 OV tab.6'!D25),ROUND('Tabulka č. 6'!D25-'KN 2018 OV tab.6'!D25,2),"")</f>
        <v>0</v>
      </c>
      <c r="E25" s="83">
        <f>IF(ISNUMBER('Tabulka č. 6'!E25-'KN 2018 OV tab.6'!E25),ROUND('Tabulka č. 6'!E25-'KN 2018 OV tab.6'!E25,2),"")</f>
        <v>0</v>
      </c>
      <c r="F25" s="83">
        <f>IF(ISNUMBER('Tabulka č. 6'!F25-'KN 2018 OV tab.6'!F25),ROUND('Tabulka č. 6'!F25-'KN 2018 OV tab.6'!F25,2),"")</f>
        <v>-5.0999999999999996</v>
      </c>
      <c r="G25" s="84">
        <f>IF(ISNUMBER('Tabulka č. 6'!G25-'KN 2018 OV tab.6'!G25),ROUND('Tabulka č. 6'!G25-'KN 2018 OV tab.6'!G25,2),"")</f>
        <v>0</v>
      </c>
      <c r="H25" s="83">
        <f>IF(ISNUMBER('Tabulka č. 6'!H25-'KN 2018 OV tab.6'!H25),ROUND('Tabulka č. 6'!H25-'KN 2018 OV tab.6'!H25,2),"")</f>
        <v>0</v>
      </c>
      <c r="I25" s="83">
        <f>IF(ISNUMBER('Tabulka č. 6'!I25-'KN 2018 OV tab.6'!I25),ROUND('Tabulka č. 6'!I25-'KN 2018 OV tab.6'!I25,2),"")</f>
        <v>0</v>
      </c>
      <c r="J25" s="83">
        <f>IF(ISNUMBER('Tabulka č. 6'!J25-'KN 2018 OV tab.6'!J25),ROUND('Tabulka č. 6'!J25-'KN 2018 OV tab.6'!J25,2),"")</f>
        <v>0</v>
      </c>
      <c r="K25" s="83">
        <f>IF(ISNUMBER('Tabulka č. 6'!K25-'KN 2018 OV tab.6'!K25),ROUND('Tabulka č. 6'!K25-'KN 2018 OV tab.6'!K25,2),"")</f>
        <v>0</v>
      </c>
      <c r="L25" s="83">
        <f>IF(ISNUMBER('Tabulka č. 6'!L25-'KN 2018 OV tab.6'!L25),ROUND('Tabulka č. 6'!L25-'KN 2018 OV tab.6'!L25,2),"")</f>
        <v>0</v>
      </c>
      <c r="M25" s="83">
        <f>IF(ISNUMBER('Tabulka č. 6'!M25-'KN 2018 OV tab.6'!M25),ROUND('Tabulka č. 6'!M25-'KN 2018 OV tab.6'!M25,2),"")</f>
        <v>0</v>
      </c>
      <c r="N25" s="83">
        <f>IF(ISNUMBER('Tabulka č. 6'!N25-'KN 2018 OV tab.6'!N25),ROUND('Tabulka č. 6'!N25-'KN 2018 OV tab.6'!N25,2),"")</f>
        <v>0</v>
      </c>
      <c r="O25" s="85">
        <f>IF(ISNUMBER('Tabulka č. 6'!O25-'KN 2018 OV tab.6'!O25),ROUND('Tabulka č. 6'!O25-'KN 2018 OV tab.6'!O25,2),"")</f>
        <v>0</v>
      </c>
      <c r="P25" s="48">
        <f t="shared" si="2"/>
        <v>-0.36428571428571427</v>
      </c>
    </row>
    <row r="26" spans="1:16" s="39" customFormat="1" ht="15.75" thickBot="1" x14ac:dyDescent="0.3">
      <c r="A26" s="44" t="s">
        <v>28</v>
      </c>
      <c r="B26" s="89">
        <f>IF(ISNUMBER('Tabulka č. 6'!B26-'KN 2018 OV tab.6'!B26),ROUND('Tabulka č. 6'!B26-'KN 2018 OV tab.6'!B26,0),"")</f>
        <v>2260</v>
      </c>
      <c r="C26" s="89">
        <f>IF(ISNUMBER('Tabulka č. 6'!C26-'KN 2018 OV tab.6'!C26),ROUND('Tabulka č. 6'!C26-'KN 2018 OV tab.6'!C26,0),"")</f>
        <v>1963</v>
      </c>
      <c r="D26" s="89">
        <f>IF(ISNUMBER('Tabulka č. 6'!D26-'KN 2018 OV tab.6'!D26),ROUND('Tabulka č. 6'!D26-'KN 2018 OV tab.6'!D26,0),"")</f>
        <v>1923</v>
      </c>
      <c r="E26" s="89">
        <f>IF(ISNUMBER('Tabulka č. 6'!E26-'KN 2018 OV tab.6'!E26),ROUND('Tabulka č. 6'!E26-'KN 2018 OV tab.6'!E26,0),"")</f>
        <v>1998</v>
      </c>
      <c r="F26" s="89">
        <f>IF(ISNUMBER('Tabulka č. 6'!F26-'KN 2018 OV tab.6'!F26),ROUND('Tabulka č. 6'!F26-'KN 2018 OV tab.6'!F26,0),"")</f>
        <v>2200</v>
      </c>
      <c r="G26" s="89">
        <f>IF(ISNUMBER('Tabulka č. 6'!G26-'KN 2018 OV tab.6'!G26),ROUND('Tabulka č. 6'!G26-'KN 2018 OV tab.6'!G26,0),"")</f>
        <v>1773</v>
      </c>
      <c r="H26" s="89">
        <f>IF(ISNUMBER('Tabulka č. 6'!H26-'KN 2018 OV tab.6'!H26),ROUND('Tabulka č. 6'!H26-'KN 2018 OV tab.6'!H26,0),"")</f>
        <v>2200</v>
      </c>
      <c r="I26" s="89">
        <f>IF(ISNUMBER('Tabulka č. 6'!I26-'KN 2018 OV tab.6'!I26),ROUND('Tabulka č. 6'!I26-'KN 2018 OV tab.6'!I26,0),"")</f>
        <v>2024</v>
      </c>
      <c r="J26" s="89">
        <f>IF(ISNUMBER('Tabulka č. 6'!J26-'KN 2018 OV tab.6'!J26),ROUND('Tabulka č. 6'!J26-'KN 2018 OV tab.6'!J26,0),"")</f>
        <v>2529</v>
      </c>
      <c r="K26" s="89">
        <f>IF(ISNUMBER('Tabulka č. 6'!K26-'KN 2018 OV tab.6'!K26),ROUND('Tabulka č. 6'!K26-'KN 2018 OV tab.6'!K26,0),"")</f>
        <v>2139</v>
      </c>
      <c r="L26" s="90">
        <f>IF(ISNUMBER('Tabulka č. 6'!L26-'KN 2018 OV tab.6'!L26),ROUND('Tabulka č. 6'!L26-'KN 2018 OV tab.6'!L26,0),"")</f>
        <v>2183</v>
      </c>
      <c r="M26" s="89">
        <f>IF(ISNUMBER('Tabulka č. 6'!M26-'KN 2018 OV tab.6'!M26),ROUND('Tabulka č. 6'!M26-'KN 2018 OV tab.6'!M26,0),"")</f>
        <v>2033</v>
      </c>
      <c r="N26" s="89">
        <f>IF(ISNUMBER('Tabulka č. 6'!N26-'KN 2018 OV tab.6'!N26),ROUND('Tabulka č. 6'!N26-'KN 2018 OV tab.6'!N26,0),"")</f>
        <v>2650</v>
      </c>
      <c r="O26" s="91">
        <f>IF(ISNUMBER('Tabulka č. 6'!O26-'KN 2018 OV tab.6'!O26),ROUND('Tabulka č. 6'!O26-'KN 2018 OV tab.6'!O26,0),"")</f>
        <v>2170</v>
      </c>
      <c r="P26" s="50">
        <f t="shared" si="2"/>
        <v>2146.0714285714284</v>
      </c>
    </row>
    <row r="27" spans="1:16" s="41" customFormat="1" ht="19.5" thickBot="1" x14ac:dyDescent="0.35">
      <c r="A27" s="98" t="str">
        <f>'KN 2019'!A36</f>
        <v>26-52-H/01 Elektromechanik pro zařízení a přístroje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6'!B28-'KN 2018 OV tab.6'!B28),ROUND('Tabulka č. 6'!B28-'KN 2018 OV tab.6'!B28,0),"")</f>
        <v>4757</v>
      </c>
      <c r="C28" s="79">
        <f>IF(ISNUMBER('Tabulka č. 6'!C28-'KN 2018 OV tab.6'!C28),ROUND('Tabulka č. 6'!C28-'KN 2018 OV tab.6'!C28,0),"")</f>
        <v>5484</v>
      </c>
      <c r="D28" s="79">
        <f>IF(ISNUMBER('Tabulka č. 6'!D28-'KN 2018 OV tab.6'!D28),ROUND('Tabulka č. 6'!D28-'KN 2018 OV tab.6'!D28,0),"")</f>
        <v>3559</v>
      </c>
      <c r="E28" s="79">
        <f>IF(ISNUMBER('Tabulka č. 6'!E28-'KN 2018 OV tab.6'!E28),ROUND('Tabulka č. 6'!E28-'KN 2018 OV tab.6'!E28,0),"")</f>
        <v>3578</v>
      </c>
      <c r="F28" s="79">
        <f>IF(ISNUMBER('Tabulka č. 6'!F28-'KN 2018 OV tab.6'!F28),ROUND('Tabulka č. 6'!F28-'KN 2018 OV tab.6'!F28,0),"")</f>
        <v>2850</v>
      </c>
      <c r="G28" s="79">
        <f>IF(ISNUMBER('Tabulka č. 6'!G28-'KN 2018 OV tab.6'!G28),ROUND('Tabulka č. 6'!G28-'KN 2018 OV tab.6'!G28,0),"")</f>
        <v>5307</v>
      </c>
      <c r="H28" s="79">
        <f>IF(ISNUMBER('Tabulka č. 6'!H28-'KN 2018 OV tab.6'!H28),ROUND('Tabulka č. 6'!H28-'KN 2018 OV tab.6'!H28,0),"")</f>
        <v>3247</v>
      </c>
      <c r="I28" s="79">
        <f>IF(ISNUMBER('Tabulka č. 6'!I28-'KN 2018 OV tab.6'!I28),ROUND('Tabulka č. 6'!I28-'KN 2018 OV tab.6'!I28,0),"")</f>
        <v>3782</v>
      </c>
      <c r="J28" s="79">
        <f>IF(ISNUMBER('Tabulka č. 6'!J28-'KN 2018 OV tab.6'!J28),ROUND('Tabulka č. 6'!J28-'KN 2018 OV tab.6'!J28,0),"")</f>
        <v>3916</v>
      </c>
      <c r="K28" s="79">
        <f>IF(ISNUMBER('Tabulka č. 6'!K28-'KN 2018 OV tab.6'!K28),ROUND('Tabulka č. 6'!K28-'KN 2018 OV tab.6'!K28,0),"")</f>
        <v>4149</v>
      </c>
      <c r="L28" s="79">
        <f>IF(ISNUMBER('Tabulka č. 6'!L28-'KN 2018 OV tab.6'!L28),ROUND('Tabulka č. 6'!L28-'KN 2018 OV tab.6'!L28,0),"")</f>
        <v>3797</v>
      </c>
      <c r="M28" s="79">
        <f>IF(ISNUMBER('Tabulka č. 6'!M28-'KN 2018 OV tab.6'!M28),ROUND('Tabulka č. 6'!M28-'KN 2018 OV tab.6'!M28,0),"")</f>
        <v>3846</v>
      </c>
      <c r="N28" s="79" t="str">
        <f>IF(ISNUMBER('Tabulka č. 6'!N28-'KN 2018 OV tab.6'!N28),ROUND('Tabulka č. 6'!N28-'KN 2018 OV tab.6'!N28,0),"")</f>
        <v/>
      </c>
      <c r="O28" s="80">
        <f>IF(ISNUMBER('Tabulka č. 6'!O28-'KN 2018 OV tab.6'!O28),ROUND('Tabulka č. 6'!O28-'KN 2018 OV tab.6'!O28,0),"")</f>
        <v>3559</v>
      </c>
      <c r="P28" s="46">
        <f>IF(ISNUMBER(AVERAGE(B28:O28)),AVERAGE(B28:O28),"")</f>
        <v>3987</v>
      </c>
    </row>
    <row r="29" spans="1:16" s="39" customFormat="1" x14ac:dyDescent="0.25">
      <c r="A29" s="42" t="s">
        <v>52</v>
      </c>
      <c r="B29" s="81">
        <f>IF(ISNUMBER('Tabulka č. 6'!B29-'KN 2018 OV tab.6'!B29),ROUND('Tabulka č. 6'!B29-'KN 2018 OV tab.6'!B29,0),"")</f>
        <v>0</v>
      </c>
      <c r="C29" s="81">
        <f>IF(ISNUMBER('Tabulka č. 6'!C29-'KN 2018 OV tab.6'!C29),ROUND('Tabulka č. 6'!C29-'KN 2018 OV tab.6'!C29,0),"")</f>
        <v>0</v>
      </c>
      <c r="D29" s="81">
        <f>IF(ISNUMBER('Tabulka č. 6'!D29-'KN 2018 OV tab.6'!D29),ROUND('Tabulka č. 6'!D29-'KN 2018 OV tab.6'!D29,0),"")</f>
        <v>0</v>
      </c>
      <c r="E29" s="81">
        <f>IF(ISNUMBER('Tabulka č. 6'!E29-'KN 2018 OV tab.6'!E29),ROUND('Tabulka č. 6'!E29-'KN 2018 OV tab.6'!E29,0),"")</f>
        <v>15</v>
      </c>
      <c r="F29" s="81">
        <f>IF(ISNUMBER('Tabulka č. 6'!F29-'KN 2018 OV tab.6'!F29),ROUND('Tabulka č. 6'!F29-'KN 2018 OV tab.6'!F29,0),"")</f>
        <v>0</v>
      </c>
      <c r="G29" s="81">
        <f>IF(ISNUMBER('Tabulka č. 6'!G29-'KN 2018 OV tab.6'!G29),ROUND('Tabulka č. 6'!G29-'KN 2018 OV tab.6'!G29,0),"")</f>
        <v>22</v>
      </c>
      <c r="H29" s="81">
        <f>IF(ISNUMBER('Tabulka č. 6'!H29-'KN 2018 OV tab.6'!H29),ROUND('Tabulka č. 6'!H29-'KN 2018 OV tab.6'!H29,0),"")</f>
        <v>0</v>
      </c>
      <c r="I29" s="81">
        <f>IF(ISNUMBER('Tabulka č. 6'!I29-'KN 2018 OV tab.6'!I29),ROUND('Tabulka č. 6'!I29-'KN 2018 OV tab.6'!I29,0),"")</f>
        <v>1</v>
      </c>
      <c r="J29" s="81">
        <f>IF(ISNUMBER('Tabulka č. 6'!J29-'KN 2018 OV tab.6'!J29),ROUND('Tabulka č. 6'!J29-'KN 2018 OV tab.6'!J29,0),"")</f>
        <v>12</v>
      </c>
      <c r="K29" s="81">
        <f>IF(ISNUMBER('Tabulka č. 6'!K29-'KN 2018 OV tab.6'!K29),ROUND('Tabulka č. 6'!K29-'KN 2018 OV tab.6'!K29,0),"")</f>
        <v>26</v>
      </c>
      <c r="L29" s="81">
        <f>IF(ISNUMBER('Tabulka č. 6'!L29-'KN 2018 OV tab.6'!L29),ROUND('Tabulka č. 6'!L29-'KN 2018 OV tab.6'!L29,0),"")</f>
        <v>0</v>
      </c>
      <c r="M29" s="81">
        <f>IF(ISNUMBER('Tabulka č. 6'!M29-'KN 2018 OV tab.6'!M29),ROUND('Tabulka č. 6'!M29-'KN 2018 OV tab.6'!M29,0),"")</f>
        <v>0</v>
      </c>
      <c r="N29" s="81" t="str">
        <f>IF(ISNUMBER('Tabulka č. 6'!N29-'KN 2018 OV tab.6'!N29),ROUND('Tabulka č. 6'!N29-'KN 2018 OV tab.6'!N29,0),"")</f>
        <v/>
      </c>
      <c r="O29" s="82">
        <f>IF(ISNUMBER('Tabulka č. 6'!O29-'KN 2018 OV tab.6'!O29),ROUND('Tabulka č. 6'!O29-'KN 2018 OV tab.6'!O29,0),"")</f>
        <v>25</v>
      </c>
      <c r="P29" s="47">
        <f t="shared" ref="P29:P33" si="3">IF(ISNUMBER(AVERAGE(B29:O29)),AVERAGE(B29:O29),"")</f>
        <v>7.7692307692307692</v>
      </c>
    </row>
    <row r="30" spans="1:16" x14ac:dyDescent="0.25">
      <c r="A30" s="43" t="s">
        <v>25</v>
      </c>
      <c r="B30" s="83">
        <f>IF(ISNUMBER('Tabulka č. 6'!B30-'KN 2018 OV tab.6'!B30),ROUND('Tabulka č. 6'!B30-'KN 2018 OV tab.6'!B30,2),"")</f>
        <v>0</v>
      </c>
      <c r="C30" s="83">
        <f>IF(ISNUMBER('Tabulka č. 6'!C30-'KN 2018 OV tab.6'!C30),ROUND('Tabulka č. 6'!C30-'KN 2018 OV tab.6'!C30,2),"")</f>
        <v>-0.66</v>
      </c>
      <c r="D30" s="83">
        <f>IF(ISNUMBER('Tabulka č. 6'!D30-'KN 2018 OV tab.6'!D30),ROUND('Tabulka č. 6'!D30-'KN 2018 OV tab.6'!D30,2),"")</f>
        <v>0</v>
      </c>
      <c r="E30" s="83">
        <f>IF(ISNUMBER('Tabulka č. 6'!E30-'KN 2018 OV tab.6'!E30),ROUND('Tabulka č. 6'!E30-'KN 2018 OV tab.6'!E30,2),"")</f>
        <v>0</v>
      </c>
      <c r="F30" s="83">
        <f>IF(ISNUMBER('Tabulka č. 6'!F30-'KN 2018 OV tab.6'!F30),ROUND('Tabulka č. 6'!F30-'KN 2018 OV tab.6'!F30,2),"")</f>
        <v>0.84</v>
      </c>
      <c r="G30" s="84">
        <f>IF(ISNUMBER('Tabulka č. 6'!G30-'KN 2018 OV tab.6'!G30),ROUND('Tabulka č. 6'!G30-'KN 2018 OV tab.6'!G30,2),"")</f>
        <v>-1.97</v>
      </c>
      <c r="H30" s="83">
        <f>IF(ISNUMBER('Tabulka č. 6'!H30-'KN 2018 OV tab.6'!H30),ROUND('Tabulka č. 6'!H30-'KN 2018 OV tab.6'!H30,2),"")</f>
        <v>0.24</v>
      </c>
      <c r="I30" s="83">
        <f>IF(ISNUMBER('Tabulka č. 6'!I30-'KN 2018 OV tab.6'!I30),ROUND('Tabulka č. 6'!I30-'KN 2018 OV tab.6'!I30,2),"")</f>
        <v>0</v>
      </c>
      <c r="J30" s="83">
        <f>IF(ISNUMBER('Tabulka č. 6'!J30-'KN 2018 OV tab.6'!J30),ROUND('Tabulka č. 6'!J30-'KN 2018 OV tab.6'!J30,2),"")</f>
        <v>0</v>
      </c>
      <c r="K30" s="83">
        <f>IF(ISNUMBER('Tabulka č. 6'!K30-'KN 2018 OV tab.6'!K30),ROUND('Tabulka č. 6'!K30-'KN 2018 OV tab.6'!K30,2),"")</f>
        <v>0</v>
      </c>
      <c r="L30" s="83">
        <f>IF(ISNUMBER('Tabulka č. 6'!L30-'KN 2018 OV tab.6'!L30),ROUND('Tabulka č. 6'!L30-'KN 2018 OV tab.6'!L30,2),"")</f>
        <v>-0.39</v>
      </c>
      <c r="M30" s="83">
        <f>IF(ISNUMBER('Tabulka č. 6'!M30-'KN 2018 OV tab.6'!M30),ROUND('Tabulka č. 6'!M30-'KN 2018 OV tab.6'!M30,2),"")</f>
        <v>0</v>
      </c>
      <c r="N30" s="83" t="str">
        <f>IF(ISNUMBER('Tabulka č. 6'!N30-'KN 2018 OV tab.6'!N30),ROUND('Tabulka č. 6'!N30-'KN 2018 OV tab.6'!N30,2),"")</f>
        <v/>
      </c>
      <c r="O30" s="85">
        <f>IF(ISNUMBER('Tabulka č. 6'!O30-'KN 2018 OV tab.6'!O30),ROUND('Tabulka č. 6'!O30-'KN 2018 OV tab.6'!O30,2),"")</f>
        <v>0</v>
      </c>
      <c r="P30" s="48">
        <f t="shared" si="3"/>
        <v>-0.14923076923076922</v>
      </c>
    </row>
    <row r="31" spans="1:16" s="39" customFormat="1" x14ac:dyDescent="0.25">
      <c r="A31" s="42" t="s">
        <v>26</v>
      </c>
      <c r="B31" s="86">
        <f>IF(ISNUMBER('Tabulka č. 6'!B31-'KN 2018 OV tab.6'!B31),ROUND('Tabulka č. 6'!B31-'KN 2018 OV tab.6'!B31,0),"")</f>
        <v>5000</v>
      </c>
      <c r="C31" s="86">
        <f>IF(ISNUMBER('Tabulka č. 6'!C31-'KN 2018 OV tab.6'!C31),ROUND('Tabulka č. 6'!C31-'KN 2018 OV tab.6'!C31,0),"")</f>
        <v>4342</v>
      </c>
      <c r="D31" s="86">
        <f>IF(ISNUMBER('Tabulka č. 6'!D31-'KN 2018 OV tab.6'!D31),ROUND('Tabulka č. 6'!D31-'KN 2018 OV tab.6'!D31,0),"")</f>
        <v>4796</v>
      </c>
      <c r="E31" s="86">
        <f>IF(ISNUMBER('Tabulka č. 6'!E31-'KN 2018 OV tab.6'!E31),ROUND('Tabulka č. 6'!E31-'KN 2018 OV tab.6'!E31,0),"")</f>
        <v>4930</v>
      </c>
      <c r="F31" s="86">
        <f>IF(ISNUMBER('Tabulka č. 6'!F31-'KN 2018 OV tab.6'!F31),ROUND('Tabulka č. 6'!F31-'KN 2018 OV tab.6'!F31,0),"")</f>
        <v>4700</v>
      </c>
      <c r="G31" s="86">
        <f>IF(ISNUMBER('Tabulka č. 6'!G31-'KN 2018 OV tab.6'!G31),ROUND('Tabulka č. 6'!G31-'KN 2018 OV tab.6'!G31,0),"")</f>
        <v>4265</v>
      </c>
      <c r="H31" s="86">
        <f>IF(ISNUMBER('Tabulka č. 6'!H31-'KN 2018 OV tab.6'!H31),ROUND('Tabulka č. 6'!H31-'KN 2018 OV tab.6'!H31,0),"")</f>
        <v>4490</v>
      </c>
      <c r="I31" s="86">
        <f>IF(ISNUMBER('Tabulka č. 6'!I31-'KN 2018 OV tab.6'!I31),ROUND('Tabulka č. 6'!I31-'KN 2018 OV tab.6'!I31,0),"")</f>
        <v>4602</v>
      </c>
      <c r="J31" s="86">
        <f>IF(ISNUMBER('Tabulka č. 6'!J31-'KN 2018 OV tab.6'!J31),ROUND('Tabulka č. 6'!J31-'KN 2018 OV tab.6'!J31,0),"")</f>
        <v>4223</v>
      </c>
      <c r="K31" s="86">
        <f>IF(ISNUMBER('Tabulka č. 6'!K31-'KN 2018 OV tab.6'!K31),ROUND('Tabulka č. 6'!K31-'KN 2018 OV tab.6'!K31,0),"")</f>
        <v>5228</v>
      </c>
      <c r="L31" s="87">
        <f>IF(ISNUMBER('Tabulka č. 6'!L31-'KN 2018 OV tab.6'!L31),ROUND('Tabulka č. 6'!L31-'KN 2018 OV tab.6'!L31,0),"")</f>
        <v>4676</v>
      </c>
      <c r="M31" s="86">
        <f>IF(ISNUMBER('Tabulka č. 6'!M31-'KN 2018 OV tab.6'!M31),ROUND('Tabulka č. 6'!M31-'KN 2018 OV tab.6'!M31,0),"")</f>
        <v>4897</v>
      </c>
      <c r="N31" s="86" t="str">
        <f>IF(ISNUMBER('Tabulka č. 6'!N31-'KN 2018 OV tab.6'!N31),ROUND('Tabulka č. 6'!N31-'KN 2018 OV tab.6'!N31,0),"")</f>
        <v/>
      </c>
      <c r="O31" s="88">
        <f>IF(ISNUMBER('Tabulka č. 6'!O31-'KN 2018 OV tab.6'!O31),ROUND('Tabulka č. 6'!O31-'KN 2018 OV tab.6'!O31,0),"")</f>
        <v>5050</v>
      </c>
      <c r="P31" s="49">
        <f t="shared" si="3"/>
        <v>4707.6153846153848</v>
      </c>
    </row>
    <row r="32" spans="1:16" x14ac:dyDescent="0.25">
      <c r="A32" s="43" t="s">
        <v>27</v>
      </c>
      <c r="B32" s="83">
        <f>IF(ISNUMBER('Tabulka č. 6'!B32-'KN 2018 OV tab.6'!B32),ROUND('Tabulka č. 6'!B32-'KN 2018 OV tab.6'!B32,2),"")</f>
        <v>0</v>
      </c>
      <c r="C32" s="83">
        <f>IF(ISNUMBER('Tabulka č. 6'!C32-'KN 2018 OV tab.6'!C32),ROUND('Tabulka č. 6'!C32-'KN 2018 OV tab.6'!C32,2),"")</f>
        <v>0</v>
      </c>
      <c r="D32" s="83">
        <f>IF(ISNUMBER('Tabulka č. 6'!D32-'KN 2018 OV tab.6'!D32),ROUND('Tabulka č. 6'!D32-'KN 2018 OV tab.6'!D32,2),"")</f>
        <v>0</v>
      </c>
      <c r="E32" s="83">
        <f>IF(ISNUMBER('Tabulka č. 6'!E32-'KN 2018 OV tab.6'!E32),ROUND('Tabulka č. 6'!E32-'KN 2018 OV tab.6'!E32,2),"")</f>
        <v>0</v>
      </c>
      <c r="F32" s="83">
        <f>IF(ISNUMBER('Tabulka č. 6'!F32-'KN 2018 OV tab.6'!F32),ROUND('Tabulka č. 6'!F32-'KN 2018 OV tab.6'!F32,2),"")</f>
        <v>0</v>
      </c>
      <c r="G32" s="84">
        <f>IF(ISNUMBER('Tabulka č. 6'!G32-'KN 2018 OV tab.6'!G32),ROUND('Tabulka č. 6'!G32-'KN 2018 OV tab.6'!G32,2),"")</f>
        <v>0</v>
      </c>
      <c r="H32" s="83">
        <f>IF(ISNUMBER('Tabulka č. 6'!H32-'KN 2018 OV tab.6'!H32),ROUND('Tabulka č. 6'!H32-'KN 2018 OV tab.6'!H32,2),"")</f>
        <v>0</v>
      </c>
      <c r="I32" s="83">
        <f>IF(ISNUMBER('Tabulka č. 6'!I32-'KN 2018 OV tab.6'!I32),ROUND('Tabulka č. 6'!I32-'KN 2018 OV tab.6'!I32,2),"")</f>
        <v>0</v>
      </c>
      <c r="J32" s="83">
        <f>IF(ISNUMBER('Tabulka č. 6'!J32-'KN 2018 OV tab.6'!J32),ROUND('Tabulka č. 6'!J32-'KN 2018 OV tab.6'!J32,2),"")</f>
        <v>0</v>
      </c>
      <c r="K32" s="83">
        <f>IF(ISNUMBER('Tabulka č. 6'!K32-'KN 2018 OV tab.6'!K32),ROUND('Tabulka č. 6'!K32-'KN 2018 OV tab.6'!K32,2),"")</f>
        <v>0</v>
      </c>
      <c r="L32" s="83">
        <f>IF(ISNUMBER('Tabulka č. 6'!L32-'KN 2018 OV tab.6'!L32),ROUND('Tabulka č. 6'!L32-'KN 2018 OV tab.6'!L32,2),"")</f>
        <v>0</v>
      </c>
      <c r="M32" s="83">
        <f>IF(ISNUMBER('Tabulka č. 6'!M32-'KN 2018 OV tab.6'!M32),ROUND('Tabulka č. 6'!M32-'KN 2018 OV tab.6'!M32,2),"")</f>
        <v>0</v>
      </c>
      <c r="N32" s="83" t="str">
        <f>IF(ISNUMBER('Tabulka č. 6'!N32-'KN 2018 OV tab.6'!N32),ROUND('Tabulka č. 6'!N32-'KN 2018 OV tab.6'!N32,2),"")</f>
        <v/>
      </c>
      <c r="O32" s="85">
        <f>IF(ISNUMBER('Tabulka č. 6'!O32-'KN 2018 OV tab.6'!O32),ROUND('Tabulka č. 6'!O32-'KN 2018 OV tab.6'!O32,2),"")</f>
        <v>0</v>
      </c>
      <c r="P32" s="48">
        <f t="shared" si="3"/>
        <v>0</v>
      </c>
    </row>
    <row r="33" spans="1:16" s="39" customFormat="1" ht="15.75" thickBot="1" x14ac:dyDescent="0.3">
      <c r="A33" s="44" t="s">
        <v>28</v>
      </c>
      <c r="B33" s="89">
        <f>IF(ISNUMBER('Tabulka č. 6'!B33-'KN 2018 OV tab.6'!B33),ROUND('Tabulka č. 6'!B33-'KN 2018 OV tab.6'!B33,0),"")</f>
        <v>2260</v>
      </c>
      <c r="C33" s="89">
        <f>IF(ISNUMBER('Tabulka č. 6'!C33-'KN 2018 OV tab.6'!C33),ROUND('Tabulka č. 6'!C33-'KN 2018 OV tab.6'!C33,0),"")</f>
        <v>1963</v>
      </c>
      <c r="D33" s="89">
        <f>IF(ISNUMBER('Tabulka č. 6'!D33-'KN 2018 OV tab.6'!D33),ROUND('Tabulka č. 6'!D33-'KN 2018 OV tab.6'!D33,0),"")</f>
        <v>1923</v>
      </c>
      <c r="E33" s="89">
        <f>IF(ISNUMBER('Tabulka č. 6'!E33-'KN 2018 OV tab.6'!E33),ROUND('Tabulka č. 6'!E33-'KN 2018 OV tab.6'!E33,0),"")</f>
        <v>1998</v>
      </c>
      <c r="F33" s="89">
        <f>IF(ISNUMBER('Tabulka č. 6'!F33-'KN 2018 OV tab.6'!F33),ROUND('Tabulka č. 6'!F33-'KN 2018 OV tab.6'!F33,0),"")</f>
        <v>2200</v>
      </c>
      <c r="G33" s="89">
        <f>IF(ISNUMBER('Tabulka č. 6'!G33-'KN 2018 OV tab.6'!G33),ROUND('Tabulka č. 6'!G33-'KN 2018 OV tab.6'!G33,0),"")</f>
        <v>1773</v>
      </c>
      <c r="H33" s="89">
        <f>IF(ISNUMBER('Tabulka č. 6'!H33-'KN 2018 OV tab.6'!H33),ROUND('Tabulka č. 6'!H33-'KN 2018 OV tab.6'!H33,0),"")</f>
        <v>2200</v>
      </c>
      <c r="I33" s="89">
        <f>IF(ISNUMBER('Tabulka č. 6'!I33-'KN 2018 OV tab.6'!I33),ROUND('Tabulka č. 6'!I33-'KN 2018 OV tab.6'!I33,0),"")</f>
        <v>2024</v>
      </c>
      <c r="J33" s="89">
        <f>IF(ISNUMBER('Tabulka č. 6'!J33-'KN 2018 OV tab.6'!J33),ROUND('Tabulka č. 6'!J33-'KN 2018 OV tab.6'!J33,0),"")</f>
        <v>2529</v>
      </c>
      <c r="K33" s="89">
        <f>IF(ISNUMBER('Tabulka č. 6'!K33-'KN 2018 OV tab.6'!K33),ROUND('Tabulka č. 6'!K33-'KN 2018 OV tab.6'!K33,0),"")</f>
        <v>2139</v>
      </c>
      <c r="L33" s="90">
        <f>IF(ISNUMBER('Tabulka č. 6'!L33-'KN 2018 OV tab.6'!L33),ROUND('Tabulka č. 6'!L33-'KN 2018 OV tab.6'!L33,0),"")</f>
        <v>2183</v>
      </c>
      <c r="M33" s="89">
        <f>IF(ISNUMBER('Tabulka č. 6'!M33-'KN 2018 OV tab.6'!M33),ROUND('Tabulka č. 6'!M33-'KN 2018 OV tab.6'!M33,0),"")</f>
        <v>2033</v>
      </c>
      <c r="N33" s="89" t="str">
        <f>IF(ISNUMBER('Tabulka č. 6'!N33-'KN 2018 OV tab.6'!N33),ROUND('Tabulka č. 6'!N33-'KN 2018 OV tab.6'!N33,0),"")</f>
        <v/>
      </c>
      <c r="O33" s="91">
        <f>IF(ISNUMBER('Tabulka č. 6'!O33-'KN 2018 OV tab.6'!O33),ROUND('Tabulka č. 6'!O33-'KN 2018 OV tab.6'!O33,0),"")</f>
        <v>2170</v>
      </c>
      <c r="P33" s="50">
        <f t="shared" si="3"/>
        <v>2107.3076923076924</v>
      </c>
    </row>
    <row r="34" spans="1:16" s="41" customFormat="1" ht="19.5" thickBot="1" x14ac:dyDescent="0.35">
      <c r="A34" s="98" t="str">
        <f>'KN 2019'!A37</f>
        <v>23-55-H/02 Karosář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6'!B35-'KN 2018 OV tab.6'!B35),ROUND('Tabulka č. 6'!B35-'KN 2018 OV tab.6'!B35,0),"")</f>
        <v>3911</v>
      </c>
      <c r="C35" s="79">
        <f>IF(ISNUMBER('Tabulka č. 6'!C35-'KN 2018 OV tab.6'!C35),ROUND('Tabulka č. 6'!C35-'KN 2018 OV tab.6'!C35,0),"")</f>
        <v>4876</v>
      </c>
      <c r="D35" s="79">
        <f>IF(ISNUMBER('Tabulka č. 6'!D35-'KN 2018 OV tab.6'!D35),ROUND('Tabulka č. 6'!D35-'KN 2018 OV tab.6'!D35,0),"")</f>
        <v>3713</v>
      </c>
      <c r="E35" s="79">
        <f>IF(ISNUMBER('Tabulka č. 6'!E35-'KN 2018 OV tab.6'!E35),ROUND('Tabulka č. 6'!E35-'KN 2018 OV tab.6'!E35,0),"")</f>
        <v>3259</v>
      </c>
      <c r="F35" s="79" t="str">
        <f>IF(ISNUMBER('Tabulka č. 6'!F35-'KN 2018 OV tab.6'!F35),ROUND('Tabulka č. 6'!F35-'KN 2018 OV tab.6'!F35,0),"")</f>
        <v/>
      </c>
      <c r="G35" s="79">
        <f>IF(ISNUMBER('Tabulka č. 6'!G35-'KN 2018 OV tab.6'!G35),ROUND('Tabulka č. 6'!G35-'KN 2018 OV tab.6'!G35,0),"")</f>
        <v>6787</v>
      </c>
      <c r="H35" s="79" t="str">
        <f>IF(ISNUMBER('Tabulka č. 6'!H35-'KN 2018 OV tab.6'!H35),ROUND('Tabulka č. 6'!H35-'KN 2018 OV tab.6'!H35,0),"")</f>
        <v/>
      </c>
      <c r="I35" s="79">
        <f>IF(ISNUMBER('Tabulka č. 6'!I35-'KN 2018 OV tab.6'!I35),ROUND('Tabulka č. 6'!I35-'KN 2018 OV tab.6'!I35,0),"")</f>
        <v>3375</v>
      </c>
      <c r="J35" s="79">
        <f>IF(ISNUMBER('Tabulka č. 6'!J35-'KN 2018 OV tab.6'!J35),ROUND('Tabulka č. 6'!J35-'KN 2018 OV tab.6'!J35,0),"")</f>
        <v>3984</v>
      </c>
      <c r="K35" s="79">
        <f>IF(ISNUMBER('Tabulka č. 6'!K35-'KN 2018 OV tab.6'!K35),ROUND('Tabulka č. 6'!K35-'KN 2018 OV tab.6'!K35,0),"")</f>
        <v>4373</v>
      </c>
      <c r="L35" s="79">
        <f>IF(ISNUMBER('Tabulka č. 6'!L35-'KN 2018 OV tab.6'!L35),ROUND('Tabulka č. 6'!L35-'KN 2018 OV tab.6'!L35,0),"")</f>
        <v>5628</v>
      </c>
      <c r="M35" s="79">
        <f>IF(ISNUMBER('Tabulka č. 6'!M35-'KN 2018 OV tab.6'!M35),ROUND('Tabulka č. 6'!M35-'KN 2018 OV tab.6'!M35,0),"")</f>
        <v>3420</v>
      </c>
      <c r="N35" s="79">
        <f>IF(ISNUMBER('Tabulka č. 6'!N35-'KN 2018 OV tab.6'!N35),ROUND('Tabulka č. 6'!N35-'KN 2018 OV tab.6'!N35,0),"")</f>
        <v>21235</v>
      </c>
      <c r="O35" s="80">
        <f>IF(ISNUMBER('Tabulka č. 6'!O35-'KN 2018 OV tab.6'!O35),ROUND('Tabulka č. 6'!O35-'KN 2018 OV tab.6'!O35,0),"")</f>
        <v>3495</v>
      </c>
      <c r="P35" s="46">
        <f>IF(ISNUMBER(AVERAGE(B35:O35)),AVERAGE(B35:O35),"")</f>
        <v>5671.333333333333</v>
      </c>
    </row>
    <row r="36" spans="1:16" s="39" customFormat="1" x14ac:dyDescent="0.25">
      <c r="A36" s="42" t="s">
        <v>52</v>
      </c>
      <c r="B36" s="81">
        <f>IF(ISNUMBER('Tabulka č. 6'!B36-'KN 2018 OV tab.6'!B36),ROUND('Tabulka č. 6'!B36-'KN 2018 OV tab.6'!B36,0),"")</f>
        <v>0</v>
      </c>
      <c r="C36" s="81">
        <f>IF(ISNUMBER('Tabulka č. 6'!C36-'KN 2018 OV tab.6'!C36),ROUND('Tabulka č. 6'!C36-'KN 2018 OV tab.6'!C36,0),"")</f>
        <v>0</v>
      </c>
      <c r="D36" s="81">
        <f>IF(ISNUMBER('Tabulka č. 6'!D36-'KN 2018 OV tab.6'!D36),ROUND('Tabulka č. 6'!D36-'KN 2018 OV tab.6'!D36,0),"")</f>
        <v>0</v>
      </c>
      <c r="E36" s="81">
        <f>IF(ISNUMBER('Tabulka č. 6'!E36-'KN 2018 OV tab.6'!E36),ROUND('Tabulka č. 6'!E36-'KN 2018 OV tab.6'!E36,0),"")</f>
        <v>15</v>
      </c>
      <c r="F36" s="81" t="str">
        <f>IF(ISNUMBER('Tabulka č. 6'!F36-'KN 2018 OV tab.6'!F36),ROUND('Tabulka č. 6'!F36-'KN 2018 OV tab.6'!F36,0),"")</f>
        <v/>
      </c>
      <c r="G36" s="81">
        <f>IF(ISNUMBER('Tabulka č. 6'!G36-'KN 2018 OV tab.6'!G36),ROUND('Tabulka č. 6'!G36-'KN 2018 OV tab.6'!G36,0),"")</f>
        <v>29</v>
      </c>
      <c r="H36" s="81" t="str">
        <f>IF(ISNUMBER('Tabulka č. 6'!H36-'KN 2018 OV tab.6'!H36),ROUND('Tabulka č. 6'!H36-'KN 2018 OV tab.6'!H36,0),"")</f>
        <v/>
      </c>
      <c r="I36" s="81">
        <f>IF(ISNUMBER('Tabulka č. 6'!I36-'KN 2018 OV tab.6'!I36),ROUND('Tabulka č. 6'!I36-'KN 2018 OV tab.6'!I36,0),"")</f>
        <v>0</v>
      </c>
      <c r="J36" s="81">
        <f>IF(ISNUMBER('Tabulka č. 6'!J36-'KN 2018 OV tab.6'!J36),ROUND('Tabulka č. 6'!J36-'KN 2018 OV tab.6'!J36,0),"")</f>
        <v>12</v>
      </c>
      <c r="K36" s="81">
        <f>IF(ISNUMBER('Tabulka č. 6'!K36-'KN 2018 OV tab.6'!K36),ROUND('Tabulka č. 6'!K36-'KN 2018 OV tab.6'!K36,0),"")</f>
        <v>27</v>
      </c>
      <c r="L36" s="81">
        <f>IF(ISNUMBER('Tabulka č. 6'!L36-'KN 2018 OV tab.6'!L36),ROUND('Tabulka č. 6'!L36-'KN 2018 OV tab.6'!L36,0),"")</f>
        <v>0</v>
      </c>
      <c r="M36" s="81">
        <f>IF(ISNUMBER('Tabulka č. 6'!M36-'KN 2018 OV tab.6'!M36),ROUND('Tabulka č. 6'!M36-'KN 2018 OV tab.6'!M36,0),"")</f>
        <v>0</v>
      </c>
      <c r="N36" s="81">
        <f>IF(ISNUMBER('Tabulka č. 6'!N36-'KN 2018 OV tab.6'!N36),ROUND('Tabulka č. 6'!N36-'KN 2018 OV tab.6'!N36,0),"")</f>
        <v>0</v>
      </c>
      <c r="O36" s="82">
        <f>IF(ISNUMBER('Tabulka č. 6'!O36-'KN 2018 OV tab.6'!O36),ROUND('Tabulka č. 6'!O36-'KN 2018 OV tab.6'!O36,0),"")</f>
        <v>25</v>
      </c>
      <c r="P36" s="47">
        <f t="shared" ref="P36:P40" si="4">IF(ISNUMBER(AVERAGE(B36:O36)),AVERAGE(B36:O36),"")</f>
        <v>9</v>
      </c>
    </row>
    <row r="37" spans="1:16" x14ac:dyDescent="0.25">
      <c r="A37" s="43" t="s">
        <v>25</v>
      </c>
      <c r="B37" s="83">
        <f>IF(ISNUMBER('Tabulka č. 6'!B37-'KN 2018 OV tab.6'!B37),ROUND('Tabulka č. 6'!B37-'KN 2018 OV tab.6'!B37,2),"")</f>
        <v>0</v>
      </c>
      <c r="C37" s="83">
        <f>IF(ISNUMBER('Tabulka č. 6'!C37-'KN 2018 OV tab.6'!C37),ROUND('Tabulka č. 6'!C37-'KN 2018 OV tab.6'!C37,2),"")</f>
        <v>-1.69</v>
      </c>
      <c r="D37" s="83">
        <f>IF(ISNUMBER('Tabulka č. 6'!D37-'KN 2018 OV tab.6'!D37),ROUND('Tabulka č. 6'!D37-'KN 2018 OV tab.6'!D37,2),"")</f>
        <v>0</v>
      </c>
      <c r="E37" s="83">
        <f>IF(ISNUMBER('Tabulka č. 6'!E37-'KN 2018 OV tab.6'!E37),ROUND('Tabulka č. 6'!E37-'KN 2018 OV tab.6'!E37,2),"")</f>
        <v>0</v>
      </c>
      <c r="F37" s="83" t="str">
        <f>IF(ISNUMBER('Tabulka č. 6'!F37-'KN 2018 OV tab.6'!F37),ROUND('Tabulka č. 6'!F37-'KN 2018 OV tab.6'!F37,2),"")</f>
        <v/>
      </c>
      <c r="G37" s="84">
        <f>IF(ISNUMBER('Tabulka č. 6'!G37-'KN 2018 OV tab.6'!G37),ROUND('Tabulka č. 6'!G37-'KN 2018 OV tab.6'!G37,2),"")</f>
        <v>-3.61</v>
      </c>
      <c r="H37" s="83" t="str">
        <f>IF(ISNUMBER('Tabulka č. 6'!H37-'KN 2018 OV tab.6'!H37),ROUND('Tabulka č. 6'!H37-'KN 2018 OV tab.6'!H37,2),"")</f>
        <v/>
      </c>
      <c r="I37" s="83">
        <f>IF(ISNUMBER('Tabulka č. 6'!I37-'KN 2018 OV tab.6'!I37),ROUND('Tabulka č. 6'!I37-'KN 2018 OV tab.6'!I37,2),"")</f>
        <v>0</v>
      </c>
      <c r="J37" s="83">
        <f>IF(ISNUMBER('Tabulka č. 6'!J37-'KN 2018 OV tab.6'!J37),ROUND('Tabulka č. 6'!J37-'KN 2018 OV tab.6'!J37,2),"")</f>
        <v>0</v>
      </c>
      <c r="K37" s="83">
        <f>IF(ISNUMBER('Tabulka č. 6'!K37-'KN 2018 OV tab.6'!K37),ROUND('Tabulka č. 6'!K37-'KN 2018 OV tab.6'!K37,2),"")</f>
        <v>0</v>
      </c>
      <c r="L37" s="83">
        <f>IF(ISNUMBER('Tabulka č. 6'!L37-'KN 2018 OV tab.6'!L37),ROUND('Tabulka č. 6'!L37-'KN 2018 OV tab.6'!L37,2),"")</f>
        <v>-2.75</v>
      </c>
      <c r="M37" s="83">
        <f>IF(ISNUMBER('Tabulka č. 6'!M37-'KN 2018 OV tab.6'!M37),ROUND('Tabulka č. 6'!M37-'KN 2018 OV tab.6'!M37,2),"")</f>
        <v>0</v>
      </c>
      <c r="N37" s="83">
        <f>IF(ISNUMBER('Tabulka č. 6'!N37-'KN 2018 OV tab.6'!N37),ROUND('Tabulka č. 6'!N37-'KN 2018 OV tab.6'!N37,2),"")</f>
        <v>-2.5</v>
      </c>
      <c r="O37" s="85">
        <f>IF(ISNUMBER('Tabulka č. 6'!O37-'KN 2018 OV tab.6'!O37),ROUND('Tabulka č. 6'!O37-'KN 2018 OV tab.6'!O37,2),"")</f>
        <v>0</v>
      </c>
      <c r="P37" s="48">
        <f t="shared" si="4"/>
        <v>-0.87916666666666676</v>
      </c>
    </row>
    <row r="38" spans="1:16" s="39" customFormat="1" x14ac:dyDescent="0.25">
      <c r="A38" s="42" t="s">
        <v>26</v>
      </c>
      <c r="B38" s="86">
        <f>IF(ISNUMBER('Tabulka č. 6'!B38-'KN 2018 OV tab.6'!B38),ROUND('Tabulka č. 6'!B38-'KN 2018 OV tab.6'!B38,0),"")</f>
        <v>5000</v>
      </c>
      <c r="C38" s="86">
        <f>IF(ISNUMBER('Tabulka č. 6'!C38-'KN 2018 OV tab.6'!C38),ROUND('Tabulka č. 6'!C38-'KN 2018 OV tab.6'!C38,0),"")</f>
        <v>4342</v>
      </c>
      <c r="D38" s="86">
        <f>IF(ISNUMBER('Tabulka č. 6'!D38-'KN 2018 OV tab.6'!D38),ROUND('Tabulka č. 6'!D38-'KN 2018 OV tab.6'!D38,0),"")</f>
        <v>4796</v>
      </c>
      <c r="E38" s="86">
        <f>IF(ISNUMBER('Tabulka č. 6'!E38-'KN 2018 OV tab.6'!E38),ROUND('Tabulka č. 6'!E38-'KN 2018 OV tab.6'!E38,0),"")</f>
        <v>4930</v>
      </c>
      <c r="F38" s="86" t="str">
        <f>IF(ISNUMBER('Tabulka č. 6'!F38-'KN 2018 OV tab.6'!F38),ROUND('Tabulka č. 6'!F38-'KN 2018 OV tab.6'!F38,0),"")</f>
        <v/>
      </c>
      <c r="G38" s="86">
        <f>IF(ISNUMBER('Tabulka č. 6'!G38-'KN 2018 OV tab.6'!G38),ROUND('Tabulka č. 6'!G38-'KN 2018 OV tab.6'!G38,0),"")</f>
        <v>4265</v>
      </c>
      <c r="H38" s="86" t="str">
        <f>IF(ISNUMBER('Tabulka č. 6'!H38-'KN 2018 OV tab.6'!H38),ROUND('Tabulka č. 6'!H38-'KN 2018 OV tab.6'!H38,0),"")</f>
        <v/>
      </c>
      <c r="I38" s="86">
        <f>IF(ISNUMBER('Tabulka č. 6'!I38-'KN 2018 OV tab.6'!I38),ROUND('Tabulka č. 6'!I38-'KN 2018 OV tab.6'!I38,0),"")</f>
        <v>4602</v>
      </c>
      <c r="J38" s="86">
        <f>IF(ISNUMBER('Tabulka č. 6'!J38-'KN 2018 OV tab.6'!J38),ROUND('Tabulka č. 6'!J38-'KN 2018 OV tab.6'!J38,0),"")</f>
        <v>4223</v>
      </c>
      <c r="K38" s="86">
        <f>IF(ISNUMBER('Tabulka č. 6'!K38-'KN 2018 OV tab.6'!K38),ROUND('Tabulka č. 6'!K38-'KN 2018 OV tab.6'!K38,0),"")</f>
        <v>5228</v>
      </c>
      <c r="L38" s="87">
        <f>IF(ISNUMBER('Tabulka č. 6'!L38-'KN 2018 OV tab.6'!L38),ROUND('Tabulka č. 6'!L38-'KN 2018 OV tab.6'!L38,0),"")</f>
        <v>4676</v>
      </c>
      <c r="M38" s="86">
        <f>IF(ISNUMBER('Tabulka č. 6'!M38-'KN 2018 OV tab.6'!M38),ROUND('Tabulka č. 6'!M38-'KN 2018 OV tab.6'!M38,0),"")</f>
        <v>4897</v>
      </c>
      <c r="N38" s="86">
        <f>IF(ISNUMBER('Tabulka č. 6'!N38-'KN 2018 OV tab.6'!N38),ROUND('Tabulka č. 6'!N38-'KN 2018 OV tab.6'!N38,0),"")</f>
        <v>5346</v>
      </c>
      <c r="O38" s="88">
        <f>IF(ISNUMBER('Tabulka č. 6'!O38-'KN 2018 OV tab.6'!O38),ROUND('Tabulka č. 6'!O38-'KN 2018 OV tab.6'!O38,0),"")</f>
        <v>5050</v>
      </c>
      <c r="P38" s="49">
        <f t="shared" si="4"/>
        <v>4779.583333333333</v>
      </c>
    </row>
    <row r="39" spans="1:16" x14ac:dyDescent="0.25">
      <c r="A39" s="43" t="s">
        <v>27</v>
      </c>
      <c r="B39" s="83">
        <f>IF(ISNUMBER('Tabulka č. 6'!B39-'KN 2018 OV tab.6'!B39),ROUND('Tabulka č. 6'!B39-'KN 2018 OV tab.6'!B39,2),"")</f>
        <v>0</v>
      </c>
      <c r="C39" s="83">
        <f>IF(ISNUMBER('Tabulka č. 6'!C39-'KN 2018 OV tab.6'!C39),ROUND('Tabulka č. 6'!C39-'KN 2018 OV tab.6'!C39,2),"")</f>
        <v>0</v>
      </c>
      <c r="D39" s="83">
        <f>IF(ISNUMBER('Tabulka č. 6'!D39-'KN 2018 OV tab.6'!D39),ROUND('Tabulka č. 6'!D39-'KN 2018 OV tab.6'!D39,2),"")</f>
        <v>0</v>
      </c>
      <c r="E39" s="83">
        <f>IF(ISNUMBER('Tabulka č. 6'!E39-'KN 2018 OV tab.6'!E39),ROUND('Tabulka č. 6'!E39-'KN 2018 OV tab.6'!E39,2),"")</f>
        <v>0</v>
      </c>
      <c r="F39" s="83" t="str">
        <f>IF(ISNUMBER('Tabulka č. 6'!F39-'KN 2018 OV tab.6'!F39),ROUND('Tabulka č. 6'!F39-'KN 2018 OV tab.6'!F39,2),"")</f>
        <v/>
      </c>
      <c r="G39" s="84">
        <f>IF(ISNUMBER('Tabulka č. 6'!G39-'KN 2018 OV tab.6'!G39),ROUND('Tabulka č. 6'!G39-'KN 2018 OV tab.6'!G39,2),"")</f>
        <v>0</v>
      </c>
      <c r="H39" s="83" t="str">
        <f>IF(ISNUMBER('Tabulka č. 6'!H39-'KN 2018 OV tab.6'!H39),ROUND('Tabulka č. 6'!H39-'KN 2018 OV tab.6'!H39,2),"")</f>
        <v/>
      </c>
      <c r="I39" s="83">
        <f>IF(ISNUMBER('Tabulka č. 6'!I39-'KN 2018 OV tab.6'!I39),ROUND('Tabulka č. 6'!I39-'KN 2018 OV tab.6'!I39,2),"")</f>
        <v>0</v>
      </c>
      <c r="J39" s="83">
        <f>IF(ISNUMBER('Tabulka č. 6'!J39-'KN 2018 OV tab.6'!J39),ROUND('Tabulka č. 6'!J39-'KN 2018 OV tab.6'!J39,2),"")</f>
        <v>0</v>
      </c>
      <c r="K39" s="83">
        <f>IF(ISNUMBER('Tabulka č. 6'!K39-'KN 2018 OV tab.6'!K39),ROUND('Tabulka č. 6'!K39-'KN 2018 OV tab.6'!K39,2),"")</f>
        <v>0</v>
      </c>
      <c r="L39" s="83">
        <f>IF(ISNUMBER('Tabulka č. 6'!L39-'KN 2018 OV tab.6'!L39),ROUND('Tabulka č. 6'!L39-'KN 2018 OV tab.6'!L39,2),"")</f>
        <v>0</v>
      </c>
      <c r="M39" s="83">
        <f>IF(ISNUMBER('Tabulka č. 6'!M39-'KN 2018 OV tab.6'!M39),ROUND('Tabulka č. 6'!M39-'KN 2018 OV tab.6'!M39,2),"")</f>
        <v>0</v>
      </c>
      <c r="N39" s="83">
        <f>IF(ISNUMBER('Tabulka č. 6'!N39-'KN 2018 OV tab.6'!N39),ROUND('Tabulka č. 6'!N39-'KN 2018 OV tab.6'!N39,2),"")</f>
        <v>0</v>
      </c>
      <c r="O39" s="85">
        <f>IF(ISNUMBER('Tabulka č. 6'!O39-'KN 2018 OV tab.6'!O39),ROUND('Tabulka č. 6'!O39-'KN 2018 OV tab.6'!O39,2),"")</f>
        <v>0</v>
      </c>
      <c r="P39" s="48">
        <f t="shared" si="4"/>
        <v>0</v>
      </c>
    </row>
    <row r="40" spans="1:16" s="39" customFormat="1" ht="15.75" thickBot="1" x14ac:dyDescent="0.3">
      <c r="A40" s="44" t="s">
        <v>28</v>
      </c>
      <c r="B40" s="89">
        <f>IF(ISNUMBER('Tabulka č. 6'!B40-'KN 2018 OV tab.6'!B40),ROUND('Tabulka č. 6'!B40-'KN 2018 OV tab.6'!B40,0),"")</f>
        <v>2260</v>
      </c>
      <c r="C40" s="89">
        <f>IF(ISNUMBER('Tabulka č. 6'!C40-'KN 2018 OV tab.6'!C40),ROUND('Tabulka č. 6'!C40-'KN 2018 OV tab.6'!C40,0),"")</f>
        <v>1963</v>
      </c>
      <c r="D40" s="89">
        <f>IF(ISNUMBER('Tabulka č. 6'!D40-'KN 2018 OV tab.6'!D40),ROUND('Tabulka č. 6'!D40-'KN 2018 OV tab.6'!D40,0),"")</f>
        <v>1923</v>
      </c>
      <c r="E40" s="89">
        <f>IF(ISNUMBER('Tabulka č. 6'!E40-'KN 2018 OV tab.6'!E40),ROUND('Tabulka č. 6'!E40-'KN 2018 OV tab.6'!E40,0),"")</f>
        <v>1998</v>
      </c>
      <c r="F40" s="89" t="str">
        <f>IF(ISNUMBER('Tabulka č. 6'!F40-'KN 2018 OV tab.6'!F40),ROUND('Tabulka č. 6'!F40-'KN 2018 OV tab.6'!F40,0),"")</f>
        <v/>
      </c>
      <c r="G40" s="89">
        <f>IF(ISNUMBER('Tabulka č. 6'!G40-'KN 2018 OV tab.6'!G40),ROUND('Tabulka č. 6'!G40-'KN 2018 OV tab.6'!G40,0),"")</f>
        <v>1773</v>
      </c>
      <c r="H40" s="89" t="str">
        <f>IF(ISNUMBER('Tabulka č. 6'!H40-'KN 2018 OV tab.6'!H40),ROUND('Tabulka č. 6'!H40-'KN 2018 OV tab.6'!H40,0),"")</f>
        <v/>
      </c>
      <c r="I40" s="89">
        <f>IF(ISNUMBER('Tabulka č. 6'!I40-'KN 2018 OV tab.6'!I40),ROUND('Tabulka č. 6'!I40-'KN 2018 OV tab.6'!I40,0),"")</f>
        <v>2024</v>
      </c>
      <c r="J40" s="89">
        <f>IF(ISNUMBER('Tabulka č. 6'!J40-'KN 2018 OV tab.6'!J40),ROUND('Tabulka č. 6'!J40-'KN 2018 OV tab.6'!J40,0),"")</f>
        <v>2529</v>
      </c>
      <c r="K40" s="89">
        <f>IF(ISNUMBER('Tabulka č. 6'!K40-'KN 2018 OV tab.6'!K40),ROUND('Tabulka č. 6'!K40-'KN 2018 OV tab.6'!K40,0),"")</f>
        <v>2139</v>
      </c>
      <c r="L40" s="90">
        <f>IF(ISNUMBER('Tabulka č. 6'!L40-'KN 2018 OV tab.6'!L40),ROUND('Tabulka č. 6'!L40-'KN 2018 OV tab.6'!L40,0),"")</f>
        <v>2183</v>
      </c>
      <c r="M40" s="89">
        <f>IF(ISNUMBER('Tabulka č. 6'!M40-'KN 2018 OV tab.6'!M40),ROUND('Tabulka č. 6'!M40-'KN 2018 OV tab.6'!M40,0),"")</f>
        <v>2033</v>
      </c>
      <c r="N40" s="89">
        <f>IF(ISNUMBER('Tabulka č. 6'!N40-'KN 2018 OV tab.6'!N40),ROUND('Tabulka č. 6'!N40-'KN 2018 OV tab.6'!N40,0),"")</f>
        <v>2650</v>
      </c>
      <c r="O40" s="91">
        <f>IF(ISNUMBER('Tabulka č. 6'!O40-'KN 2018 OV tab.6'!O40),ROUND('Tabulka č. 6'!O40-'KN 2018 OV tab.6'!O40,0),"")</f>
        <v>2170</v>
      </c>
      <c r="P40" s="50">
        <f t="shared" si="4"/>
        <v>2137.0833333333335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38"/>
  <sheetViews>
    <sheetView topLeftCell="A4" zoomScaleNormal="100" workbookViewId="0">
      <selection activeCell="B24" sqref="B24:DX24"/>
    </sheetView>
  </sheetViews>
  <sheetFormatPr defaultRowHeight="15" x14ac:dyDescent="0.25"/>
  <cols>
    <col min="1" max="1" width="45.71093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28" ht="18.75" x14ac:dyDescent="0.3">
      <c r="A1" s="36"/>
      <c r="B1" s="101" t="s">
        <v>62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R1" s="101" t="str">
        <f>$B$1</f>
        <v>Krajské normativy Střední vzdělávání v roce 2019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H1" s="101" t="str">
        <f>$B$1</f>
        <v>Krajské normativy Střední vzdělávání v roce 2019</v>
      </c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X1" s="101" t="str">
        <f>$B$1</f>
        <v>Krajské normativy Střední vzdělávání v roce 2019</v>
      </c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N1" s="101" t="str">
        <f>$B$1</f>
        <v>Krajské normativy Střední vzdělávání v roce 2019</v>
      </c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D1" s="101" t="str">
        <f>$B$1</f>
        <v>Krajské normativy Střední vzdělávání v roce 2019</v>
      </c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T1" s="101" t="str">
        <f>$B$1</f>
        <v>Krajské normativy Střední vzdělávání v roce 2019</v>
      </c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J1" s="101" t="str">
        <f>$B$1</f>
        <v>Krajské normativy Střední vzdělávání v roce 2019</v>
      </c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</row>
    <row r="2" spans="1:128" ht="15.75" x14ac:dyDescent="0.25">
      <c r="A2" s="71"/>
      <c r="B2" s="103" t="s">
        <v>53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 t="s">
        <v>53</v>
      </c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 t="s">
        <v>53</v>
      </c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 t="s">
        <v>53</v>
      </c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 t="s">
        <v>23</v>
      </c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DI2" s="103" t="s">
        <v>23</v>
      </c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</row>
    <row r="3" spans="1:12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4" customFormat="1" ht="15.75" x14ac:dyDescent="0.25">
      <c r="A4" s="67"/>
      <c r="B4" s="106" t="s">
        <v>15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5"/>
      <c r="R4" s="110" t="s">
        <v>16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7"/>
      <c r="AH4" s="102" t="s">
        <v>19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6"/>
      <c r="AX4" s="104" t="s">
        <v>20</v>
      </c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22"/>
      <c r="BN4" s="105" t="s">
        <v>17</v>
      </c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8"/>
      <c r="CD4" s="111" t="s">
        <v>18</v>
      </c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9"/>
      <c r="CT4" s="108" t="s">
        <v>21</v>
      </c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23"/>
      <c r="DJ4" s="109" t="s">
        <v>22</v>
      </c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24"/>
    </row>
    <row r="5" spans="1:128" s="12" customFormat="1" ht="60.75" customHeight="1" x14ac:dyDescent="0.25">
      <c r="A5" s="68" t="s">
        <v>31</v>
      </c>
      <c r="B5" s="25" t="s">
        <v>2</v>
      </c>
      <c r="C5" s="10" t="s">
        <v>3</v>
      </c>
      <c r="D5" s="10" t="s">
        <v>0</v>
      </c>
      <c r="E5" s="10" t="s">
        <v>1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1" t="s">
        <v>14</v>
      </c>
      <c r="R5" s="15" t="s">
        <v>2</v>
      </c>
      <c r="S5" s="15" t="s">
        <v>3</v>
      </c>
      <c r="T5" s="15" t="s">
        <v>0</v>
      </c>
      <c r="U5" s="15" t="s">
        <v>1</v>
      </c>
      <c r="V5" s="15" t="s">
        <v>4</v>
      </c>
      <c r="W5" s="15" t="s">
        <v>5</v>
      </c>
      <c r="X5" s="15" t="s">
        <v>6</v>
      </c>
      <c r="Y5" s="15" t="s">
        <v>7</v>
      </c>
      <c r="Z5" s="15" t="s">
        <v>8</v>
      </c>
      <c r="AA5" s="15" t="s">
        <v>9</v>
      </c>
      <c r="AB5" s="15" t="s">
        <v>10</v>
      </c>
      <c r="AC5" s="15" t="s">
        <v>11</v>
      </c>
      <c r="AD5" s="15" t="s">
        <v>12</v>
      </c>
      <c r="AE5" s="15" t="s">
        <v>13</v>
      </c>
      <c r="AF5" s="16" t="s">
        <v>14</v>
      </c>
      <c r="AH5" s="13" t="s">
        <v>2</v>
      </c>
      <c r="AI5" s="13" t="s">
        <v>3</v>
      </c>
      <c r="AJ5" s="13" t="s">
        <v>0</v>
      </c>
      <c r="AK5" s="13" t="s">
        <v>1</v>
      </c>
      <c r="AL5" s="13" t="s">
        <v>4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3" t="s">
        <v>12</v>
      </c>
      <c r="AU5" s="13" t="s">
        <v>13</v>
      </c>
      <c r="AV5" s="14" t="s">
        <v>14</v>
      </c>
      <c r="AX5" s="26" t="s">
        <v>2</v>
      </c>
      <c r="AY5" s="26" t="s">
        <v>3</v>
      </c>
      <c r="AZ5" s="26" t="s">
        <v>0</v>
      </c>
      <c r="BA5" s="26" t="s">
        <v>1</v>
      </c>
      <c r="BB5" s="26" t="s">
        <v>4</v>
      </c>
      <c r="BC5" s="26" t="s">
        <v>5</v>
      </c>
      <c r="BD5" s="26" t="s">
        <v>6</v>
      </c>
      <c r="BE5" s="26" t="s">
        <v>7</v>
      </c>
      <c r="BF5" s="26" t="s">
        <v>8</v>
      </c>
      <c r="BG5" s="26" t="s">
        <v>9</v>
      </c>
      <c r="BH5" s="26" t="s">
        <v>10</v>
      </c>
      <c r="BI5" s="26" t="s">
        <v>11</v>
      </c>
      <c r="BJ5" s="26" t="s">
        <v>12</v>
      </c>
      <c r="BK5" s="26" t="s">
        <v>13</v>
      </c>
      <c r="BL5" s="27" t="s">
        <v>14</v>
      </c>
      <c r="BN5" s="17" t="s">
        <v>2</v>
      </c>
      <c r="BO5" s="17" t="s">
        <v>3</v>
      </c>
      <c r="BP5" s="17" t="s">
        <v>0</v>
      </c>
      <c r="BQ5" s="17" t="s">
        <v>1</v>
      </c>
      <c r="BR5" s="17" t="s">
        <v>4</v>
      </c>
      <c r="BS5" s="17" t="s">
        <v>5</v>
      </c>
      <c r="BT5" s="17" t="s">
        <v>6</v>
      </c>
      <c r="BU5" s="17" t="s">
        <v>7</v>
      </c>
      <c r="BV5" s="17" t="s">
        <v>8</v>
      </c>
      <c r="BW5" s="17" t="s">
        <v>9</v>
      </c>
      <c r="BX5" s="17" t="s">
        <v>10</v>
      </c>
      <c r="BY5" s="17" t="s">
        <v>11</v>
      </c>
      <c r="BZ5" s="17" t="s">
        <v>12</v>
      </c>
      <c r="CA5" s="17" t="s">
        <v>13</v>
      </c>
      <c r="CB5" s="18" t="s">
        <v>14</v>
      </c>
      <c r="CD5" s="19" t="s">
        <v>2</v>
      </c>
      <c r="CE5" s="19" t="s">
        <v>3</v>
      </c>
      <c r="CF5" s="19" t="s">
        <v>0</v>
      </c>
      <c r="CG5" s="19" t="s">
        <v>1</v>
      </c>
      <c r="CH5" s="19" t="s">
        <v>4</v>
      </c>
      <c r="CI5" s="19" t="s">
        <v>5</v>
      </c>
      <c r="CJ5" s="19" t="s">
        <v>6</v>
      </c>
      <c r="CK5" s="19" t="s">
        <v>7</v>
      </c>
      <c r="CL5" s="19" t="s">
        <v>8</v>
      </c>
      <c r="CM5" s="19" t="s">
        <v>9</v>
      </c>
      <c r="CN5" s="19" t="s">
        <v>10</v>
      </c>
      <c r="CO5" s="19" t="s">
        <v>11</v>
      </c>
      <c r="CP5" s="19" t="s">
        <v>12</v>
      </c>
      <c r="CQ5" s="19" t="s">
        <v>13</v>
      </c>
      <c r="CR5" s="20" t="s">
        <v>14</v>
      </c>
      <c r="CT5" s="28" t="s">
        <v>2</v>
      </c>
      <c r="CU5" s="28" t="s">
        <v>3</v>
      </c>
      <c r="CV5" s="28" t="s">
        <v>0</v>
      </c>
      <c r="CW5" s="28" t="s">
        <v>1</v>
      </c>
      <c r="CX5" s="28" t="s">
        <v>4</v>
      </c>
      <c r="CY5" s="28" t="s">
        <v>5</v>
      </c>
      <c r="CZ5" s="28" t="s">
        <v>6</v>
      </c>
      <c r="DA5" s="28" t="s">
        <v>7</v>
      </c>
      <c r="DB5" s="28" t="s">
        <v>8</v>
      </c>
      <c r="DC5" s="28" t="s">
        <v>9</v>
      </c>
      <c r="DD5" s="28" t="s">
        <v>10</v>
      </c>
      <c r="DE5" s="28" t="s">
        <v>11</v>
      </c>
      <c r="DF5" s="28" t="s">
        <v>12</v>
      </c>
      <c r="DG5" s="28" t="s">
        <v>13</v>
      </c>
      <c r="DH5" s="29" t="s">
        <v>14</v>
      </c>
      <c r="DJ5" s="30" t="s">
        <v>2</v>
      </c>
      <c r="DK5" s="30" t="s">
        <v>3</v>
      </c>
      <c r="DL5" s="30" t="s">
        <v>0</v>
      </c>
      <c r="DM5" s="30" t="s">
        <v>1</v>
      </c>
      <c r="DN5" s="30" t="s">
        <v>4</v>
      </c>
      <c r="DO5" s="30" t="s">
        <v>5</v>
      </c>
      <c r="DP5" s="30" t="s">
        <v>6</v>
      </c>
      <c r="DQ5" s="30" t="s">
        <v>7</v>
      </c>
      <c r="DR5" s="30" t="s">
        <v>8</v>
      </c>
      <c r="DS5" s="30" t="s">
        <v>9</v>
      </c>
      <c r="DT5" s="30" t="s">
        <v>10</v>
      </c>
      <c r="DU5" s="30" t="s">
        <v>11</v>
      </c>
      <c r="DV5" s="30" t="s">
        <v>12</v>
      </c>
      <c r="DW5" s="30" t="s">
        <v>13</v>
      </c>
      <c r="DX5" s="31" t="s">
        <v>14</v>
      </c>
    </row>
    <row r="6" spans="1:128" x14ac:dyDescent="0.25">
      <c r="A6" s="63" t="s">
        <v>56</v>
      </c>
      <c r="B6" s="72">
        <v>25317.632562647097</v>
      </c>
      <c r="C6" s="72">
        <v>26355.067097920863</v>
      </c>
      <c r="D6" s="72">
        <v>23514.128080140581</v>
      </c>
      <c r="E6" s="72">
        <v>23628.187090457181</v>
      </c>
      <c r="F6" s="72">
        <v>26605.828376372785</v>
      </c>
      <c r="G6" s="72">
        <v>21363.957682438213</v>
      </c>
      <c r="H6" s="72">
        <v>24531.623252962436</v>
      </c>
      <c r="I6" s="72">
        <v>24465.758349126132</v>
      </c>
      <c r="J6" s="72">
        <v>26190.404562227439</v>
      </c>
      <c r="K6" s="72">
        <v>24960.1057921436</v>
      </c>
      <c r="L6" s="72">
        <v>25862.285707783987</v>
      </c>
      <c r="M6" s="72">
        <v>24537.815073255573</v>
      </c>
      <c r="N6" s="72">
        <v>24602.917480035492</v>
      </c>
      <c r="O6" s="72">
        <v>22548.785406915631</v>
      </c>
      <c r="P6" s="73">
        <v>24606.035465316218</v>
      </c>
      <c r="R6" s="72">
        <v>820</v>
      </c>
      <c r="S6" s="72">
        <v>632</v>
      </c>
      <c r="T6" s="72">
        <v>750</v>
      </c>
      <c r="U6" s="72">
        <v>548</v>
      </c>
      <c r="V6" s="72">
        <v>770</v>
      </c>
      <c r="W6" s="72">
        <v>370</v>
      </c>
      <c r="X6" s="72">
        <v>730</v>
      </c>
      <c r="Y6" s="72">
        <v>723.4</v>
      </c>
      <c r="Z6" s="72">
        <v>681</v>
      </c>
      <c r="AA6" s="72">
        <v>608</v>
      </c>
      <c r="AB6" s="72">
        <v>426</v>
      </c>
      <c r="AC6" s="72">
        <v>743</v>
      </c>
      <c r="AD6" s="72">
        <v>570</v>
      </c>
      <c r="AE6" s="72">
        <v>335</v>
      </c>
      <c r="AF6" s="73">
        <v>621.88571428571424</v>
      </c>
      <c r="AH6" s="72">
        <v>20600.858369098711</v>
      </c>
      <c r="AI6" s="72">
        <v>21598.267097920863</v>
      </c>
      <c r="AJ6" s="72">
        <v>20025.784290301923</v>
      </c>
      <c r="AK6" s="72">
        <v>19635.459817729909</v>
      </c>
      <c r="AL6" s="72">
        <v>21957.69798327595</v>
      </c>
      <c r="AM6" s="72">
        <v>18951.091703056769</v>
      </c>
      <c r="AN6" s="72">
        <v>20317.266312668442</v>
      </c>
      <c r="AO6" s="72">
        <v>20446.933333333334</v>
      </c>
      <c r="AP6" s="72">
        <v>21065.313653136531</v>
      </c>
      <c r="AQ6" s="72">
        <v>20861.489191353085</v>
      </c>
      <c r="AR6" s="72">
        <v>21355.493987214777</v>
      </c>
      <c r="AS6" s="72">
        <v>20417.06398996236</v>
      </c>
      <c r="AT6" s="72">
        <v>19239.652173913044</v>
      </c>
      <c r="AU6" s="72">
        <v>18845.541401273884</v>
      </c>
      <c r="AV6" s="73">
        <v>20379.850950302825</v>
      </c>
      <c r="AX6" s="72">
        <v>4716.7741935483873</v>
      </c>
      <c r="AY6" s="72">
        <v>4756.8</v>
      </c>
      <c r="AZ6" s="72">
        <v>3488.3437898386587</v>
      </c>
      <c r="BA6" s="72">
        <v>3992.7272727272725</v>
      </c>
      <c r="BB6" s="72">
        <v>4648.1303930968361</v>
      </c>
      <c r="BC6" s="72">
        <v>2412.8659793814431</v>
      </c>
      <c r="BD6" s="72">
        <v>4214.3569402939929</v>
      </c>
      <c r="BE6" s="72">
        <v>4018.8250157927982</v>
      </c>
      <c r="BF6" s="72">
        <v>5125.090909090909</v>
      </c>
      <c r="BG6" s="72">
        <v>4098.616600790514</v>
      </c>
      <c r="BH6" s="72">
        <v>4506.7917205692111</v>
      </c>
      <c r="BI6" s="72">
        <v>4120.7510832932121</v>
      </c>
      <c r="BJ6" s="72">
        <v>5363.2653061224491</v>
      </c>
      <c r="BK6" s="72">
        <v>3703.2440056417486</v>
      </c>
      <c r="BL6" s="73">
        <v>4226.1845150133877</v>
      </c>
      <c r="BN6" s="74">
        <v>23.3</v>
      </c>
      <c r="BO6" s="74">
        <v>23.219085018551123</v>
      </c>
      <c r="BP6" s="74">
        <v>23.420805557520001</v>
      </c>
      <c r="BQ6" s="95">
        <v>24.14</v>
      </c>
      <c r="BR6" s="74">
        <v>20.329999999999998</v>
      </c>
      <c r="BS6" s="76">
        <v>22.9</v>
      </c>
      <c r="BT6" s="74">
        <v>22.621153502005594</v>
      </c>
      <c r="BU6" s="75">
        <v>22.5</v>
      </c>
      <c r="BV6" s="74">
        <v>21.68</v>
      </c>
      <c r="BW6" s="74">
        <v>22.481999999999999</v>
      </c>
      <c r="BX6" s="74">
        <v>22.51036666666667</v>
      </c>
      <c r="BY6" s="74">
        <v>23.91</v>
      </c>
      <c r="BZ6" s="74">
        <v>23</v>
      </c>
      <c r="CA6" s="74">
        <v>25.12</v>
      </c>
      <c r="CB6" s="75">
        <v>22.938100767481671</v>
      </c>
      <c r="CD6" s="72">
        <v>40000</v>
      </c>
      <c r="CE6" s="72">
        <v>41791</v>
      </c>
      <c r="CF6" s="72">
        <v>39085</v>
      </c>
      <c r="CG6" s="72">
        <v>39500</v>
      </c>
      <c r="CH6" s="72">
        <v>37200</v>
      </c>
      <c r="CI6" s="72">
        <v>36165</v>
      </c>
      <c r="CJ6" s="72">
        <v>38300</v>
      </c>
      <c r="CK6" s="3">
        <v>38338</v>
      </c>
      <c r="CL6" s="72">
        <v>38058</v>
      </c>
      <c r="CM6" s="72">
        <v>39084</v>
      </c>
      <c r="CN6" s="72">
        <v>40060</v>
      </c>
      <c r="CO6" s="72">
        <v>40681</v>
      </c>
      <c r="CP6" s="72">
        <v>36876</v>
      </c>
      <c r="CQ6" s="72">
        <v>39450</v>
      </c>
      <c r="CR6" s="73">
        <v>38899.142857142855</v>
      </c>
      <c r="CT6" s="74">
        <v>62</v>
      </c>
      <c r="CU6" s="95">
        <v>60</v>
      </c>
      <c r="CV6" s="74">
        <v>72.790990595495231</v>
      </c>
      <c r="CW6" s="95">
        <v>66</v>
      </c>
      <c r="CX6" s="74">
        <v>52.15</v>
      </c>
      <c r="CY6" s="76">
        <v>97</v>
      </c>
      <c r="CZ6" s="74">
        <v>63.981291527999986</v>
      </c>
      <c r="DA6" s="75">
        <v>63.32</v>
      </c>
      <c r="DB6" s="75">
        <v>55</v>
      </c>
      <c r="DC6" s="74">
        <v>60.72</v>
      </c>
      <c r="DD6" s="74">
        <v>61.84</v>
      </c>
      <c r="DE6" s="74">
        <v>62.309999999999995</v>
      </c>
      <c r="DF6" s="74">
        <v>49</v>
      </c>
      <c r="DG6" s="74">
        <v>70.900000000000006</v>
      </c>
      <c r="DH6" s="75">
        <v>64.072305865963941</v>
      </c>
      <c r="DJ6" s="72">
        <v>24370</v>
      </c>
      <c r="DK6" s="72">
        <v>23784</v>
      </c>
      <c r="DL6" s="72">
        <v>21160</v>
      </c>
      <c r="DM6" s="72">
        <v>21960</v>
      </c>
      <c r="DN6" s="72">
        <v>20200</v>
      </c>
      <c r="DO6" s="72">
        <v>19504</v>
      </c>
      <c r="DP6" s="72">
        <v>22470</v>
      </c>
      <c r="DQ6" s="3">
        <v>21206</v>
      </c>
      <c r="DR6" s="72">
        <v>23490</v>
      </c>
      <c r="DS6" s="72">
        <v>20739</v>
      </c>
      <c r="DT6" s="72">
        <v>23225</v>
      </c>
      <c r="DU6" s="72">
        <v>21397</v>
      </c>
      <c r="DV6" s="72">
        <v>21900</v>
      </c>
      <c r="DW6" s="72">
        <v>21880</v>
      </c>
      <c r="DX6" s="73">
        <v>21948.928571428572</v>
      </c>
    </row>
    <row r="7" spans="1:128" x14ac:dyDescent="0.25">
      <c r="A7" s="63" t="s">
        <v>47</v>
      </c>
      <c r="B7" s="72">
        <v>25769.405772495753</v>
      </c>
      <c r="C7" s="72">
        <v>30933.122287802387</v>
      </c>
      <c r="D7" s="72">
        <v>23514.128080140581</v>
      </c>
      <c r="E7" s="72">
        <v>25334.465228603003</v>
      </c>
      <c r="F7" s="72">
        <v>22810.686961483341</v>
      </c>
      <c r="G7" s="72">
        <v>21598.542371954387</v>
      </c>
      <c r="H7" s="72">
        <v>23947.974758930864</v>
      </c>
      <c r="I7" s="72">
        <v>24557.039301507084</v>
      </c>
      <c r="J7" s="72">
        <v>26190.404562227439</v>
      </c>
      <c r="K7" s="72">
        <v>25288.098845301218</v>
      </c>
      <c r="L7" s="72">
        <v>26021.292257626137</v>
      </c>
      <c r="M7" s="72">
        <v>25299.579716698852</v>
      </c>
      <c r="N7" s="72">
        <v>24602.917480035492</v>
      </c>
      <c r="O7" s="72">
        <v>21327.964780027451</v>
      </c>
      <c r="P7" s="73">
        <v>24799.687314631003</v>
      </c>
      <c r="R7" s="72">
        <v>3090</v>
      </c>
      <c r="S7" s="72">
        <v>2548</v>
      </c>
      <c r="T7" s="72">
        <v>750</v>
      </c>
      <c r="U7" s="72">
        <v>548</v>
      </c>
      <c r="V7" s="72">
        <v>770</v>
      </c>
      <c r="W7" s="72">
        <v>371</v>
      </c>
      <c r="X7" s="72">
        <v>730</v>
      </c>
      <c r="Y7" s="72">
        <v>723.7</v>
      </c>
      <c r="Z7" s="72">
        <v>681</v>
      </c>
      <c r="AA7" s="72">
        <v>609</v>
      </c>
      <c r="AB7" s="72">
        <v>426</v>
      </c>
      <c r="AC7" s="72">
        <v>743</v>
      </c>
      <c r="AD7" s="72">
        <v>2586</v>
      </c>
      <c r="AE7" s="72">
        <v>335</v>
      </c>
      <c r="AF7" s="73">
        <v>1065.05</v>
      </c>
      <c r="AH7" s="72">
        <v>21052.631578947367</v>
      </c>
      <c r="AI7" s="72">
        <v>26176.322287802388</v>
      </c>
      <c r="AJ7" s="72">
        <v>20025.784290301923</v>
      </c>
      <c r="AK7" s="72">
        <v>21341.737955875731</v>
      </c>
      <c r="AL7" s="72">
        <v>18607.753230512713</v>
      </c>
      <c r="AM7" s="72">
        <v>19185.676392572943</v>
      </c>
      <c r="AN7" s="72">
        <v>19733.617818636871</v>
      </c>
      <c r="AO7" s="72">
        <v>20538.214285714286</v>
      </c>
      <c r="AP7" s="72">
        <v>21065.313653136531</v>
      </c>
      <c r="AQ7" s="72">
        <v>21189.482244510706</v>
      </c>
      <c r="AR7" s="72">
        <v>21514.500537056927</v>
      </c>
      <c r="AS7" s="72">
        <v>21178.828633405639</v>
      </c>
      <c r="AT7" s="72">
        <v>19239.652173913044</v>
      </c>
      <c r="AU7" s="72">
        <v>17624.720774385703</v>
      </c>
      <c r="AV7" s="73">
        <v>20605.302561198059</v>
      </c>
      <c r="AX7" s="72">
        <v>4716.7741935483873</v>
      </c>
      <c r="AY7" s="72">
        <v>4756.8</v>
      </c>
      <c r="AZ7" s="72">
        <v>3488.3437898386587</v>
      </c>
      <c r="BA7" s="72">
        <v>3992.7272727272725</v>
      </c>
      <c r="BB7" s="72">
        <v>4202.9337309706279</v>
      </c>
      <c r="BC7" s="72">
        <v>2412.8659793814431</v>
      </c>
      <c r="BD7" s="72">
        <v>4214.3569402939929</v>
      </c>
      <c r="BE7" s="72">
        <v>4018.8250157927982</v>
      </c>
      <c r="BF7" s="72">
        <v>5125.090909090909</v>
      </c>
      <c r="BG7" s="72">
        <v>4098.616600790514</v>
      </c>
      <c r="BH7" s="72">
        <v>4506.7917205692111</v>
      </c>
      <c r="BI7" s="72">
        <v>4120.7510832932121</v>
      </c>
      <c r="BJ7" s="72">
        <v>5363.2653061224491</v>
      </c>
      <c r="BK7" s="72">
        <v>3703.2440056417486</v>
      </c>
      <c r="BL7" s="73">
        <v>4194.3847534329443</v>
      </c>
      <c r="BN7" s="74">
        <v>22.8</v>
      </c>
      <c r="BO7" s="74">
        <v>19.158229887537892</v>
      </c>
      <c r="BP7" s="74">
        <v>23.420805557520001</v>
      </c>
      <c r="BQ7" s="95">
        <v>22.21</v>
      </c>
      <c r="BR7" s="74">
        <v>23.99</v>
      </c>
      <c r="BS7" s="76">
        <v>22.62</v>
      </c>
      <c r="BT7" s="74">
        <v>23.290204777653262</v>
      </c>
      <c r="BU7" s="75">
        <v>22.4</v>
      </c>
      <c r="BV7" s="74">
        <v>21.68</v>
      </c>
      <c r="BW7" s="74">
        <v>22.134</v>
      </c>
      <c r="BX7" s="74">
        <v>22.344000000000001</v>
      </c>
      <c r="BY7" s="74">
        <v>23.05</v>
      </c>
      <c r="BZ7" s="74">
        <v>23</v>
      </c>
      <c r="CA7" s="74">
        <v>26.86</v>
      </c>
      <c r="CB7" s="75">
        <v>22.78266001590794</v>
      </c>
      <c r="CD7" s="72">
        <v>40000</v>
      </c>
      <c r="CE7" s="72">
        <v>41791</v>
      </c>
      <c r="CF7" s="72">
        <v>39085</v>
      </c>
      <c r="CG7" s="72">
        <v>39500</v>
      </c>
      <c r="CH7" s="72">
        <v>37200</v>
      </c>
      <c r="CI7" s="72">
        <v>36165</v>
      </c>
      <c r="CJ7" s="72">
        <v>38300</v>
      </c>
      <c r="CK7" s="3">
        <v>38338</v>
      </c>
      <c r="CL7" s="72">
        <v>38058</v>
      </c>
      <c r="CM7" s="72">
        <v>39084</v>
      </c>
      <c r="CN7" s="72">
        <v>40060</v>
      </c>
      <c r="CO7" s="72">
        <v>40681</v>
      </c>
      <c r="CP7" s="72">
        <v>36876</v>
      </c>
      <c r="CQ7" s="72">
        <v>39450</v>
      </c>
      <c r="CR7" s="73">
        <v>38899.142857142855</v>
      </c>
      <c r="CT7" s="74">
        <v>62</v>
      </c>
      <c r="CU7" s="95">
        <v>60</v>
      </c>
      <c r="CV7" s="74">
        <v>72.790990595495231</v>
      </c>
      <c r="CW7" s="95">
        <v>66</v>
      </c>
      <c r="CX7" s="74">
        <v>57.673999999999999</v>
      </c>
      <c r="CY7" s="76">
        <v>97</v>
      </c>
      <c r="CZ7" s="74">
        <v>63.981291527999986</v>
      </c>
      <c r="DA7" s="75">
        <v>63.32</v>
      </c>
      <c r="DB7" s="75">
        <v>55</v>
      </c>
      <c r="DC7" s="74">
        <v>60.72</v>
      </c>
      <c r="DD7" s="74">
        <v>61.84</v>
      </c>
      <c r="DE7" s="74">
        <v>62.309999999999995</v>
      </c>
      <c r="DF7" s="74">
        <v>49</v>
      </c>
      <c r="DG7" s="74">
        <v>70.900000000000006</v>
      </c>
      <c r="DH7" s="75">
        <v>64.466877294535365</v>
      </c>
      <c r="DJ7" s="72">
        <v>24370</v>
      </c>
      <c r="DK7" s="72">
        <v>23784</v>
      </c>
      <c r="DL7" s="72">
        <v>21160</v>
      </c>
      <c r="DM7" s="72">
        <v>21960</v>
      </c>
      <c r="DN7" s="72">
        <v>20200</v>
      </c>
      <c r="DO7" s="72">
        <v>19504</v>
      </c>
      <c r="DP7" s="72">
        <v>22470</v>
      </c>
      <c r="DQ7" s="3">
        <v>21206</v>
      </c>
      <c r="DR7" s="72">
        <v>23490</v>
      </c>
      <c r="DS7" s="72">
        <v>20739</v>
      </c>
      <c r="DT7" s="72">
        <v>23225</v>
      </c>
      <c r="DU7" s="72">
        <v>21397</v>
      </c>
      <c r="DV7" s="72">
        <v>21900</v>
      </c>
      <c r="DW7" s="72">
        <v>21880</v>
      </c>
      <c r="DX7" s="73">
        <v>21948.928571428572</v>
      </c>
    </row>
    <row r="8" spans="1:128" x14ac:dyDescent="0.25">
      <c r="A8" s="63" t="s">
        <v>37</v>
      </c>
      <c r="B8" s="72">
        <v>24969.938750510413</v>
      </c>
      <c r="C8" s="72">
        <v>26308.576605952381</v>
      </c>
      <c r="D8" s="72">
        <v>23514.128080140581</v>
      </c>
      <c r="E8" s="72">
        <v>22174.545454545452</v>
      </c>
      <c r="F8" s="72">
        <v>22250.514762708754</v>
      </c>
      <c r="G8" s="72">
        <v>21363.957682438213</v>
      </c>
      <c r="H8" s="72">
        <v>21735.755829182865</v>
      </c>
      <c r="I8" s="72">
        <v>24557.039301507084</v>
      </c>
      <c r="J8" s="72">
        <v>26190.404562227439</v>
      </c>
      <c r="K8" s="72">
        <v>23798.213374984065</v>
      </c>
      <c r="L8" s="72">
        <v>23788.655409440984</v>
      </c>
      <c r="M8" s="72">
        <v>24649.430645950906</v>
      </c>
      <c r="N8" s="72">
        <v>23801.265306122448</v>
      </c>
      <c r="O8" s="72">
        <v>20930.318241449608</v>
      </c>
      <c r="P8" s="73">
        <v>23573.767429082942</v>
      </c>
      <c r="R8" s="72">
        <v>820</v>
      </c>
      <c r="S8" s="72">
        <v>632</v>
      </c>
      <c r="T8" s="72">
        <v>750</v>
      </c>
      <c r="U8" s="72">
        <v>548</v>
      </c>
      <c r="V8" s="72">
        <v>770</v>
      </c>
      <c r="W8" s="72">
        <v>370</v>
      </c>
      <c r="X8" s="72">
        <v>730</v>
      </c>
      <c r="Y8" s="72">
        <v>723.7</v>
      </c>
      <c r="Z8" s="72">
        <v>681</v>
      </c>
      <c r="AA8" s="72">
        <v>602</v>
      </c>
      <c r="AB8" s="72">
        <v>426</v>
      </c>
      <c r="AC8" s="72">
        <v>743</v>
      </c>
      <c r="AD8" s="72">
        <v>570</v>
      </c>
      <c r="AE8" s="72">
        <v>335</v>
      </c>
      <c r="AF8" s="73">
        <v>621.47857142857151</v>
      </c>
      <c r="AH8" s="72">
        <v>20253.164556962027</v>
      </c>
      <c r="AI8" s="72">
        <v>21551.776605952382</v>
      </c>
      <c r="AJ8" s="72">
        <v>20025.784290301923</v>
      </c>
      <c r="AK8" s="72">
        <v>18181.81818181818</v>
      </c>
      <c r="AL8" s="72">
        <v>18670.012547051443</v>
      </c>
      <c r="AM8" s="72">
        <v>18951.091703056769</v>
      </c>
      <c r="AN8" s="72">
        <v>17521.398888888871</v>
      </c>
      <c r="AO8" s="72">
        <v>20538.214285714286</v>
      </c>
      <c r="AP8" s="72">
        <v>21065.313653136531</v>
      </c>
      <c r="AQ8" s="72">
        <v>19699.596774193549</v>
      </c>
      <c r="AR8" s="72">
        <v>19281.863688871774</v>
      </c>
      <c r="AS8" s="72">
        <v>20528.679562657693</v>
      </c>
      <c r="AT8" s="72">
        <v>18438</v>
      </c>
      <c r="AU8" s="72">
        <v>17227.074235807861</v>
      </c>
      <c r="AV8" s="73">
        <v>19423.842069600945</v>
      </c>
      <c r="AX8" s="72">
        <v>4716.7741935483873</v>
      </c>
      <c r="AY8" s="72">
        <v>4756.8</v>
      </c>
      <c r="AZ8" s="72">
        <v>3488.3437898386587</v>
      </c>
      <c r="BA8" s="72">
        <v>3992.7272727272725</v>
      </c>
      <c r="BB8" s="72">
        <v>3580.5022156573114</v>
      </c>
      <c r="BC8" s="72">
        <v>2412.8659793814431</v>
      </c>
      <c r="BD8" s="72">
        <v>4214.3569402939929</v>
      </c>
      <c r="BE8" s="72">
        <v>4018.8250157927982</v>
      </c>
      <c r="BF8" s="72">
        <v>5125.090909090909</v>
      </c>
      <c r="BG8" s="72">
        <v>4098.616600790514</v>
      </c>
      <c r="BH8" s="72">
        <v>4506.7917205692111</v>
      </c>
      <c r="BI8" s="72">
        <v>4120.7510832932121</v>
      </c>
      <c r="BJ8" s="72">
        <v>5363.2653061224491</v>
      </c>
      <c r="BK8" s="72">
        <v>3703.2440056417486</v>
      </c>
      <c r="BL8" s="73">
        <v>4149.9253594819938</v>
      </c>
      <c r="BN8" s="74">
        <v>23.7</v>
      </c>
      <c r="BO8" s="74">
        <v>23.26917215082366</v>
      </c>
      <c r="BP8" s="74">
        <v>23.420805557520001</v>
      </c>
      <c r="BQ8" s="95">
        <v>26.07</v>
      </c>
      <c r="BR8" s="74">
        <v>23.91</v>
      </c>
      <c r="BS8" s="76">
        <v>22.9</v>
      </c>
      <c r="BT8" s="74">
        <v>26.230782308794627</v>
      </c>
      <c r="BU8" s="75">
        <v>22.4</v>
      </c>
      <c r="BV8" s="74">
        <v>21.68</v>
      </c>
      <c r="BW8" s="74">
        <v>23.808</v>
      </c>
      <c r="BX8" s="74">
        <v>24.9312</v>
      </c>
      <c r="BY8" s="74">
        <v>23.78</v>
      </c>
      <c r="BZ8" s="74">
        <v>24</v>
      </c>
      <c r="CA8" s="74">
        <v>27.48</v>
      </c>
      <c r="CB8" s="75">
        <v>24.11285428693845</v>
      </c>
      <c r="CD8" s="72">
        <v>40000</v>
      </c>
      <c r="CE8" s="72">
        <v>41791</v>
      </c>
      <c r="CF8" s="72">
        <v>39085</v>
      </c>
      <c r="CG8" s="72">
        <v>39500</v>
      </c>
      <c r="CH8" s="72">
        <v>37200</v>
      </c>
      <c r="CI8" s="72">
        <v>36165</v>
      </c>
      <c r="CJ8" s="72">
        <v>38300</v>
      </c>
      <c r="CK8" s="3">
        <v>38338</v>
      </c>
      <c r="CL8" s="72">
        <v>38058</v>
      </c>
      <c r="CM8" s="72">
        <v>39084</v>
      </c>
      <c r="CN8" s="72">
        <v>40060</v>
      </c>
      <c r="CO8" s="72">
        <v>40681</v>
      </c>
      <c r="CP8" s="72">
        <v>36876</v>
      </c>
      <c r="CQ8" s="72">
        <v>39450</v>
      </c>
      <c r="CR8" s="73">
        <v>38899.142857142855</v>
      </c>
      <c r="CT8" s="74">
        <v>62</v>
      </c>
      <c r="CU8" s="95">
        <v>60</v>
      </c>
      <c r="CV8" s="74">
        <v>72.790990595495231</v>
      </c>
      <c r="CW8" s="95">
        <v>66</v>
      </c>
      <c r="CX8" s="74">
        <v>67.7</v>
      </c>
      <c r="CY8" s="76">
        <v>97</v>
      </c>
      <c r="CZ8" s="74">
        <v>63.981291527999986</v>
      </c>
      <c r="DA8" s="75">
        <v>63.32</v>
      </c>
      <c r="DB8" s="75">
        <v>55</v>
      </c>
      <c r="DC8" s="74">
        <v>60.72</v>
      </c>
      <c r="DD8" s="74">
        <v>61.84</v>
      </c>
      <c r="DE8" s="74">
        <v>62.309999999999995</v>
      </c>
      <c r="DF8" s="74">
        <v>49</v>
      </c>
      <c r="DG8" s="74">
        <v>70.900000000000006</v>
      </c>
      <c r="DH8" s="75">
        <v>65.183020151678235</v>
      </c>
      <c r="DJ8" s="72">
        <v>24370</v>
      </c>
      <c r="DK8" s="72">
        <v>23784</v>
      </c>
      <c r="DL8" s="72">
        <v>21160</v>
      </c>
      <c r="DM8" s="72">
        <v>21960</v>
      </c>
      <c r="DN8" s="72">
        <v>20200</v>
      </c>
      <c r="DO8" s="72">
        <v>19504</v>
      </c>
      <c r="DP8" s="72">
        <v>22470</v>
      </c>
      <c r="DQ8" s="3">
        <v>21206</v>
      </c>
      <c r="DR8" s="72">
        <v>23490</v>
      </c>
      <c r="DS8" s="72">
        <v>20739</v>
      </c>
      <c r="DT8" s="72">
        <v>23225</v>
      </c>
      <c r="DU8" s="72">
        <v>21397</v>
      </c>
      <c r="DV8" s="72">
        <v>21900</v>
      </c>
      <c r="DW8" s="72">
        <v>21880</v>
      </c>
      <c r="DX8" s="73">
        <v>21948.928571428572</v>
      </c>
    </row>
    <row r="9" spans="1:128" x14ac:dyDescent="0.25">
      <c r="A9" s="63" t="s">
        <v>48</v>
      </c>
      <c r="B9" s="72">
        <v>24228.969315499606</v>
      </c>
      <c r="C9" s="72">
        <v>33342.846665841913</v>
      </c>
      <c r="D9" s="72">
        <v>22207.745879679231</v>
      </c>
      <c r="E9" s="72">
        <v>24882.98729917064</v>
      </c>
      <c r="F9" s="72">
        <v>22782.664998152075</v>
      </c>
      <c r="G9" s="72">
        <v>23603.295666881444</v>
      </c>
      <c r="H9" s="72">
        <v>25182.24657036916</v>
      </c>
      <c r="I9" s="72">
        <v>24557.039301507084</v>
      </c>
      <c r="J9" s="72">
        <v>24818.751969892975</v>
      </c>
      <c r="K9" s="72">
        <v>23301.367992863881</v>
      </c>
      <c r="L9" s="72">
        <v>24633.235010775566</v>
      </c>
      <c r="M9" s="72">
        <v>23916.858139254284</v>
      </c>
      <c r="N9" s="72">
        <v>23063.745306122448</v>
      </c>
      <c r="O9" s="72">
        <v>21875.988727330805</v>
      </c>
      <c r="P9" s="73">
        <v>24456.981631667226</v>
      </c>
      <c r="R9" s="72">
        <v>3600</v>
      </c>
      <c r="S9" s="72">
        <v>5500</v>
      </c>
      <c r="T9" s="72">
        <v>750</v>
      </c>
      <c r="U9" s="72">
        <v>548</v>
      </c>
      <c r="V9" s="72">
        <v>770</v>
      </c>
      <c r="W9" s="72">
        <v>379</v>
      </c>
      <c r="X9" s="72">
        <v>730</v>
      </c>
      <c r="Y9" s="72">
        <v>723.7</v>
      </c>
      <c r="Z9" s="72">
        <v>676</v>
      </c>
      <c r="AA9" s="72">
        <v>600</v>
      </c>
      <c r="AB9" s="72">
        <v>426</v>
      </c>
      <c r="AC9" s="72">
        <v>743</v>
      </c>
      <c r="AD9" s="72">
        <v>3100</v>
      </c>
      <c r="AE9" s="72">
        <v>335</v>
      </c>
      <c r="AF9" s="73">
        <v>1348.6214285714286</v>
      </c>
      <c r="AH9" s="72">
        <v>19512.195121951219</v>
      </c>
      <c r="AI9" s="72">
        <v>28586.046665841914</v>
      </c>
      <c r="AJ9" s="72">
        <v>18719.402089840572</v>
      </c>
      <c r="AK9" s="72">
        <v>20890.260026443368</v>
      </c>
      <c r="AL9" s="72">
        <v>19400.260756192958</v>
      </c>
      <c r="AM9" s="72">
        <v>21190.4296875</v>
      </c>
      <c r="AN9" s="72">
        <v>20967.889630075166</v>
      </c>
      <c r="AO9" s="72">
        <v>20538.214285714286</v>
      </c>
      <c r="AP9" s="72">
        <v>19693.661060802067</v>
      </c>
      <c r="AQ9" s="72">
        <v>19202.751392073369</v>
      </c>
      <c r="AR9" s="72">
        <v>20126.443290206356</v>
      </c>
      <c r="AS9" s="72">
        <v>19796.107055961071</v>
      </c>
      <c r="AT9" s="72">
        <v>17700.48</v>
      </c>
      <c r="AU9" s="72">
        <v>18172.744721689058</v>
      </c>
      <c r="AV9" s="73">
        <v>20321.206127449386</v>
      </c>
      <c r="AX9" s="72">
        <v>4716.7741935483873</v>
      </c>
      <c r="AY9" s="72">
        <v>4756.8</v>
      </c>
      <c r="AZ9" s="72">
        <v>3488.3437898386587</v>
      </c>
      <c r="BA9" s="72">
        <v>3992.7272727272725</v>
      </c>
      <c r="BB9" s="72">
        <v>3382.4042419591151</v>
      </c>
      <c r="BC9" s="72">
        <v>2412.8659793814431</v>
      </c>
      <c r="BD9" s="72">
        <v>4214.3569402939929</v>
      </c>
      <c r="BE9" s="72">
        <v>4018.8250157927982</v>
      </c>
      <c r="BF9" s="72">
        <v>5125.090909090909</v>
      </c>
      <c r="BG9" s="72">
        <v>4098.616600790514</v>
      </c>
      <c r="BH9" s="72">
        <v>4506.7917205692111</v>
      </c>
      <c r="BI9" s="72">
        <v>4120.7510832932121</v>
      </c>
      <c r="BJ9" s="72">
        <v>5363.2653061224491</v>
      </c>
      <c r="BK9" s="72">
        <v>3703.2440056417486</v>
      </c>
      <c r="BL9" s="73">
        <v>4135.7755042178369</v>
      </c>
      <c r="BN9" s="74">
        <v>24.6</v>
      </c>
      <c r="BO9" s="74">
        <v>17.543244291951837</v>
      </c>
      <c r="BP9" s="74">
        <v>25.055287436480004</v>
      </c>
      <c r="BQ9" s="95">
        <v>22.69</v>
      </c>
      <c r="BR9" s="74">
        <v>23.01</v>
      </c>
      <c r="BS9" s="76">
        <v>20.48</v>
      </c>
      <c r="BT9" s="74">
        <v>21.919230218608909</v>
      </c>
      <c r="BU9" s="75">
        <v>22.4</v>
      </c>
      <c r="BV9" s="74">
        <v>23.19</v>
      </c>
      <c r="BW9" s="74">
        <v>24.423999999999999</v>
      </c>
      <c r="BX9" s="74">
        <v>23.884995131450829</v>
      </c>
      <c r="BY9" s="74">
        <v>24.66</v>
      </c>
      <c r="BZ9" s="74">
        <v>25</v>
      </c>
      <c r="CA9" s="74">
        <v>26.05</v>
      </c>
      <c r="CB9" s="75">
        <v>23.207625505606547</v>
      </c>
      <c r="CD9" s="72">
        <v>40000</v>
      </c>
      <c r="CE9" s="72">
        <v>41791</v>
      </c>
      <c r="CF9" s="72">
        <v>39085</v>
      </c>
      <c r="CG9" s="72">
        <v>39500</v>
      </c>
      <c r="CH9" s="72">
        <v>37200</v>
      </c>
      <c r="CI9" s="72">
        <v>36165</v>
      </c>
      <c r="CJ9" s="72">
        <v>38300</v>
      </c>
      <c r="CK9" s="3">
        <v>38338</v>
      </c>
      <c r="CL9" s="72">
        <v>38058</v>
      </c>
      <c r="CM9" s="72">
        <v>39084</v>
      </c>
      <c r="CN9" s="72">
        <v>40060</v>
      </c>
      <c r="CO9" s="72">
        <v>40681</v>
      </c>
      <c r="CP9" s="72">
        <v>36876</v>
      </c>
      <c r="CQ9" s="72">
        <v>39450</v>
      </c>
      <c r="CR9" s="73">
        <v>38899.142857142855</v>
      </c>
      <c r="CT9" s="74">
        <v>62</v>
      </c>
      <c r="CU9" s="95">
        <v>60</v>
      </c>
      <c r="CV9" s="74">
        <v>72.790990595495231</v>
      </c>
      <c r="CW9" s="95">
        <v>66</v>
      </c>
      <c r="CX9" s="74">
        <v>71.665000000000006</v>
      </c>
      <c r="CY9" s="76">
        <v>97</v>
      </c>
      <c r="CZ9" s="74">
        <v>63.981291527999986</v>
      </c>
      <c r="DA9" s="75">
        <v>63.32</v>
      </c>
      <c r="DB9" s="75">
        <v>55</v>
      </c>
      <c r="DC9" s="74">
        <v>60.72</v>
      </c>
      <c r="DD9" s="74">
        <v>61.84</v>
      </c>
      <c r="DE9" s="74">
        <v>62.309999999999995</v>
      </c>
      <c r="DF9" s="74">
        <v>49</v>
      </c>
      <c r="DG9" s="74">
        <v>70.900000000000006</v>
      </c>
      <c r="DH9" s="75">
        <v>65.466234437392515</v>
      </c>
      <c r="DJ9" s="72">
        <v>24370</v>
      </c>
      <c r="DK9" s="72">
        <v>23784</v>
      </c>
      <c r="DL9" s="72">
        <v>21160</v>
      </c>
      <c r="DM9" s="72">
        <v>21960</v>
      </c>
      <c r="DN9" s="72">
        <v>20200</v>
      </c>
      <c r="DO9" s="72">
        <v>19504</v>
      </c>
      <c r="DP9" s="72">
        <v>22470</v>
      </c>
      <c r="DQ9" s="3">
        <v>21206</v>
      </c>
      <c r="DR9" s="72">
        <v>23490</v>
      </c>
      <c r="DS9" s="72">
        <v>20739</v>
      </c>
      <c r="DT9" s="72">
        <v>23225</v>
      </c>
      <c r="DU9" s="72">
        <v>21397</v>
      </c>
      <c r="DV9" s="72">
        <v>21900</v>
      </c>
      <c r="DW9" s="72">
        <v>21880</v>
      </c>
      <c r="DX9" s="73">
        <v>21948.928571428572</v>
      </c>
    </row>
    <row r="10" spans="1:128" x14ac:dyDescent="0.25">
      <c r="A10" s="63" t="s">
        <v>40</v>
      </c>
      <c r="B10" s="72">
        <v>21155.13035793195</v>
      </c>
      <c r="C10" s="72">
        <v>25635.755941099156</v>
      </c>
      <c r="D10" s="72">
        <v>22586.931783938089</v>
      </c>
      <c r="E10" s="72">
        <v>23950.622009569379</v>
      </c>
      <c r="F10" s="72">
        <v>29170.83225427966</v>
      </c>
      <c r="G10" s="72">
        <v>20126.335367136548</v>
      </c>
      <c r="H10" s="72">
        <v>25005.944042858071</v>
      </c>
      <c r="I10" s="72">
        <v>23579.029097425449</v>
      </c>
      <c r="J10" s="72">
        <v>24818.751969892975</v>
      </c>
      <c r="K10" s="72">
        <v>24264.9321186991</v>
      </c>
      <c r="L10" s="72">
        <v>26494.463259371725</v>
      </c>
      <c r="M10" s="72">
        <v>23797.17188135851</v>
      </c>
      <c r="N10" s="72">
        <v>23801.265306122448</v>
      </c>
      <c r="O10" s="72">
        <v>23686.359244139003</v>
      </c>
      <c r="P10" s="73">
        <v>24148.108902415861</v>
      </c>
      <c r="R10" s="72">
        <v>820</v>
      </c>
      <c r="S10" s="72">
        <v>632</v>
      </c>
      <c r="T10" s="72">
        <v>750</v>
      </c>
      <c r="U10" s="72">
        <v>548</v>
      </c>
      <c r="V10" s="72">
        <v>770</v>
      </c>
      <c r="W10" s="72">
        <v>365</v>
      </c>
      <c r="X10" s="72">
        <v>730</v>
      </c>
      <c r="Y10" s="72">
        <v>720.7</v>
      </c>
      <c r="Z10" s="72">
        <v>676</v>
      </c>
      <c r="AA10" s="72">
        <v>604</v>
      </c>
      <c r="AB10" s="72">
        <v>426</v>
      </c>
      <c r="AC10" s="72">
        <v>743</v>
      </c>
      <c r="AD10" s="72">
        <v>570</v>
      </c>
      <c r="AE10" s="72">
        <v>335</v>
      </c>
      <c r="AF10" s="73">
        <v>620.69285714285718</v>
      </c>
      <c r="AH10" s="72">
        <v>16438.356164383564</v>
      </c>
      <c r="AI10" s="72">
        <v>20878.955941099157</v>
      </c>
      <c r="AJ10" s="72">
        <v>19098.587994099431</v>
      </c>
      <c r="AK10" s="72">
        <v>19957.894736842107</v>
      </c>
      <c r="AL10" s="72">
        <v>25421.412300683372</v>
      </c>
      <c r="AM10" s="72">
        <v>17713.469387755104</v>
      </c>
      <c r="AN10" s="72">
        <v>20791.587102564077</v>
      </c>
      <c r="AO10" s="72">
        <v>19560.204081632652</v>
      </c>
      <c r="AP10" s="72">
        <v>19693.661060802067</v>
      </c>
      <c r="AQ10" s="72">
        <v>20166.315517908584</v>
      </c>
      <c r="AR10" s="72">
        <v>21987.671538802515</v>
      </c>
      <c r="AS10" s="72">
        <v>19676.420798065297</v>
      </c>
      <c r="AT10" s="72">
        <v>18438</v>
      </c>
      <c r="AU10" s="72">
        <v>19983.115238497256</v>
      </c>
      <c r="AV10" s="73">
        <v>19986.117990223942</v>
      </c>
      <c r="AX10" s="72">
        <v>4716.7741935483873</v>
      </c>
      <c r="AY10" s="72">
        <v>4756.8</v>
      </c>
      <c r="AZ10" s="72">
        <v>3488.3437898386587</v>
      </c>
      <c r="BA10" s="72">
        <v>3992.7272727272725</v>
      </c>
      <c r="BB10" s="72">
        <v>3749.4199535962875</v>
      </c>
      <c r="BC10" s="72">
        <v>2412.8659793814431</v>
      </c>
      <c r="BD10" s="72">
        <v>4214.3569402939929</v>
      </c>
      <c r="BE10" s="72">
        <v>4018.8250157927982</v>
      </c>
      <c r="BF10" s="72">
        <v>5125.090909090909</v>
      </c>
      <c r="BG10" s="72">
        <v>4098.616600790514</v>
      </c>
      <c r="BH10" s="72">
        <v>4506.7917205692111</v>
      </c>
      <c r="BI10" s="72">
        <v>4120.7510832932121</v>
      </c>
      <c r="BJ10" s="72">
        <v>5363.2653061224491</v>
      </c>
      <c r="BK10" s="72">
        <v>3703.2440056417486</v>
      </c>
      <c r="BL10" s="73">
        <v>4161.99091219192</v>
      </c>
      <c r="BN10" s="74">
        <v>29.2</v>
      </c>
      <c r="BO10" s="74">
        <v>24.019017110565315</v>
      </c>
      <c r="BP10" s="74">
        <v>24.557836429840005</v>
      </c>
      <c r="BQ10" s="95">
        <v>23.75</v>
      </c>
      <c r="BR10" s="74">
        <v>17.559999999999999</v>
      </c>
      <c r="BS10" s="76">
        <v>24.5</v>
      </c>
      <c r="BT10" s="74">
        <v>22.105094610277291</v>
      </c>
      <c r="BU10" s="75">
        <v>23.52</v>
      </c>
      <c r="BV10" s="74">
        <v>23.19</v>
      </c>
      <c r="BW10" s="74">
        <v>23.257000000000001</v>
      </c>
      <c r="BX10" s="74">
        <v>21.863160869565217</v>
      </c>
      <c r="BY10" s="74">
        <v>24.81</v>
      </c>
      <c r="BZ10" s="74">
        <v>24</v>
      </c>
      <c r="CA10" s="74">
        <v>23.69</v>
      </c>
      <c r="CB10" s="75">
        <v>23.573007787160559</v>
      </c>
      <c r="CD10" s="72">
        <v>40000</v>
      </c>
      <c r="CE10" s="72">
        <v>41791</v>
      </c>
      <c r="CF10" s="72">
        <v>39085</v>
      </c>
      <c r="CG10" s="72">
        <v>39500</v>
      </c>
      <c r="CH10" s="72">
        <v>37200</v>
      </c>
      <c r="CI10" s="72">
        <v>36165</v>
      </c>
      <c r="CJ10" s="72">
        <v>38300</v>
      </c>
      <c r="CK10" s="3">
        <v>38338</v>
      </c>
      <c r="CL10" s="72">
        <v>38058</v>
      </c>
      <c r="CM10" s="72">
        <v>39084</v>
      </c>
      <c r="CN10" s="72">
        <v>40060</v>
      </c>
      <c r="CO10" s="72">
        <v>40681</v>
      </c>
      <c r="CP10" s="72">
        <v>36876</v>
      </c>
      <c r="CQ10" s="72">
        <v>39450</v>
      </c>
      <c r="CR10" s="73">
        <v>38899.142857142855</v>
      </c>
      <c r="CT10" s="74">
        <v>62</v>
      </c>
      <c r="CU10" s="95">
        <v>60</v>
      </c>
      <c r="CV10" s="74">
        <v>72.790990595495231</v>
      </c>
      <c r="CW10" s="95">
        <v>66</v>
      </c>
      <c r="CX10" s="74">
        <v>64.650000000000006</v>
      </c>
      <c r="CY10" s="76">
        <v>97</v>
      </c>
      <c r="CZ10" s="74">
        <v>63.981291527999986</v>
      </c>
      <c r="DA10" s="75">
        <v>63.32</v>
      </c>
      <c r="DB10" s="75">
        <v>55</v>
      </c>
      <c r="DC10" s="74">
        <v>60.72</v>
      </c>
      <c r="DD10" s="74">
        <v>61.84</v>
      </c>
      <c r="DE10" s="74">
        <v>62.309999999999995</v>
      </c>
      <c r="DF10" s="74">
        <v>49</v>
      </c>
      <c r="DG10" s="74">
        <v>70.900000000000006</v>
      </c>
      <c r="DH10" s="75">
        <v>64.965163008821079</v>
      </c>
      <c r="DJ10" s="72">
        <v>24370</v>
      </c>
      <c r="DK10" s="72">
        <v>23784</v>
      </c>
      <c r="DL10" s="72">
        <v>21160</v>
      </c>
      <c r="DM10" s="72">
        <v>21960</v>
      </c>
      <c r="DN10" s="72">
        <v>20200</v>
      </c>
      <c r="DO10" s="72">
        <v>19504</v>
      </c>
      <c r="DP10" s="72">
        <v>22470</v>
      </c>
      <c r="DQ10" s="3">
        <v>21206</v>
      </c>
      <c r="DR10" s="72">
        <v>23490</v>
      </c>
      <c r="DS10" s="72">
        <v>20739</v>
      </c>
      <c r="DT10" s="72">
        <v>23225</v>
      </c>
      <c r="DU10" s="72">
        <v>21397</v>
      </c>
      <c r="DV10" s="72">
        <v>21900</v>
      </c>
      <c r="DW10" s="72">
        <v>21880</v>
      </c>
      <c r="DX10" s="73">
        <v>21948.928571428572</v>
      </c>
    </row>
    <row r="11" spans="1:128" x14ac:dyDescent="0.25">
      <c r="A11" s="63" t="s">
        <v>41</v>
      </c>
      <c r="B11" s="72">
        <v>26735.122817401596</v>
      </c>
      <c r="C11" s="72">
        <v>27538.591678873239</v>
      </c>
      <c r="D11" s="72">
        <v>24524.036104290069</v>
      </c>
      <c r="E11" s="72">
        <v>28822.481070527167</v>
      </c>
      <c r="F11" s="72">
        <v>27025.261559068073</v>
      </c>
      <c r="G11" s="72">
        <v>25086.847170604015</v>
      </c>
      <c r="H11" s="72">
        <v>24252.815929304961</v>
      </c>
      <c r="I11" s="72">
        <v>25597.436648062965</v>
      </c>
      <c r="J11" s="72">
        <v>26190.404562227439</v>
      </c>
      <c r="K11" s="72">
        <v>25288.098845301218</v>
      </c>
      <c r="L11" s="72">
        <v>27054.219189654446</v>
      </c>
      <c r="M11" s="72">
        <v>26432.08563539559</v>
      </c>
      <c r="N11" s="72">
        <v>23063.745306122448</v>
      </c>
      <c r="O11" s="72">
        <v>24960.540817496261</v>
      </c>
      <c r="P11" s="73">
        <v>25897.977666737821</v>
      </c>
      <c r="R11" s="72">
        <v>1890</v>
      </c>
      <c r="S11" s="72">
        <v>2133</v>
      </c>
      <c r="T11" s="72">
        <v>750</v>
      </c>
      <c r="U11" s="72">
        <v>548</v>
      </c>
      <c r="V11" s="72">
        <v>770</v>
      </c>
      <c r="W11" s="72">
        <v>385</v>
      </c>
      <c r="X11" s="72">
        <v>730</v>
      </c>
      <c r="Y11" s="72">
        <v>726.8</v>
      </c>
      <c r="Z11" s="72">
        <v>681</v>
      </c>
      <c r="AA11" s="72">
        <v>609</v>
      </c>
      <c r="AB11" s="72">
        <v>426</v>
      </c>
      <c r="AC11" s="72">
        <v>743</v>
      </c>
      <c r="AD11" s="72">
        <v>1550</v>
      </c>
      <c r="AE11" s="72">
        <v>335</v>
      </c>
      <c r="AF11" s="73">
        <v>876.91428571428571</v>
      </c>
      <c r="AH11" s="72">
        <v>22018.34862385321</v>
      </c>
      <c r="AI11" s="72">
        <v>22781.79167887324</v>
      </c>
      <c r="AJ11" s="72">
        <v>20885.842838031884</v>
      </c>
      <c r="AK11" s="72">
        <v>24829.753797799895</v>
      </c>
      <c r="AL11" s="72">
        <v>21307.875894988068</v>
      </c>
      <c r="AM11" s="72">
        <v>22673.98119122257</v>
      </c>
      <c r="AN11" s="72">
        <v>20038.458989010967</v>
      </c>
      <c r="AO11" s="72">
        <v>21578.611632270167</v>
      </c>
      <c r="AP11" s="72">
        <v>21065.313653136531</v>
      </c>
      <c r="AQ11" s="72">
        <v>21189.482244510706</v>
      </c>
      <c r="AR11" s="72">
        <v>22547.427469085236</v>
      </c>
      <c r="AS11" s="72">
        <v>22311.334552102377</v>
      </c>
      <c r="AT11" s="72">
        <v>17700.48</v>
      </c>
      <c r="AU11" s="72">
        <v>21257.296811854514</v>
      </c>
      <c r="AV11" s="73">
        <v>21584.714241195667</v>
      </c>
      <c r="AX11" s="72">
        <v>4716.7741935483873</v>
      </c>
      <c r="AY11" s="72">
        <v>4756.8</v>
      </c>
      <c r="AZ11" s="72">
        <v>3638.1932662581876</v>
      </c>
      <c r="BA11" s="72">
        <v>3992.7272727272725</v>
      </c>
      <c r="BB11" s="72">
        <v>5717.3856640800059</v>
      </c>
      <c r="BC11" s="72">
        <v>2412.8659793814431</v>
      </c>
      <c r="BD11" s="72">
        <v>4214.3569402939929</v>
      </c>
      <c r="BE11" s="72">
        <v>4018.8250157927982</v>
      </c>
      <c r="BF11" s="72">
        <v>5125.090909090909</v>
      </c>
      <c r="BG11" s="72">
        <v>4098.616600790514</v>
      </c>
      <c r="BH11" s="72">
        <v>4506.7917205692111</v>
      </c>
      <c r="BI11" s="72">
        <v>4120.7510832932121</v>
      </c>
      <c r="BJ11" s="72">
        <v>5363.2653061224491</v>
      </c>
      <c r="BK11" s="72">
        <v>3703.2440056417486</v>
      </c>
      <c r="BL11" s="73">
        <v>4313.2634255421526</v>
      </c>
      <c r="BN11" s="74">
        <v>21.8</v>
      </c>
      <c r="BO11" s="74">
        <v>22.012842846994342</v>
      </c>
      <c r="BP11" s="74">
        <v>22.456359728320006</v>
      </c>
      <c r="BQ11" s="95">
        <v>19.09</v>
      </c>
      <c r="BR11" s="74">
        <v>20.95</v>
      </c>
      <c r="BS11" s="76">
        <v>19.14</v>
      </c>
      <c r="BT11" s="74">
        <v>22.935895432480276</v>
      </c>
      <c r="BU11" s="75">
        <v>21.32</v>
      </c>
      <c r="BV11" s="74">
        <v>21.68</v>
      </c>
      <c r="BW11" s="74">
        <v>22.134</v>
      </c>
      <c r="BX11" s="74">
        <v>21.320392344497609</v>
      </c>
      <c r="BY11" s="74">
        <v>21.88</v>
      </c>
      <c r="BZ11" s="74">
        <v>25</v>
      </c>
      <c r="CA11" s="74">
        <v>22.27</v>
      </c>
      <c r="CB11" s="75">
        <v>21.713535025163733</v>
      </c>
      <c r="CD11" s="72">
        <v>40000</v>
      </c>
      <c r="CE11" s="72">
        <v>41791</v>
      </c>
      <c r="CF11" s="72">
        <v>39085</v>
      </c>
      <c r="CG11" s="72">
        <v>39500</v>
      </c>
      <c r="CH11" s="72">
        <v>37200</v>
      </c>
      <c r="CI11" s="72">
        <v>36165</v>
      </c>
      <c r="CJ11" s="72">
        <v>38300</v>
      </c>
      <c r="CK11" s="3">
        <v>38338</v>
      </c>
      <c r="CL11" s="72">
        <v>38058</v>
      </c>
      <c r="CM11" s="72">
        <v>39084</v>
      </c>
      <c r="CN11" s="72">
        <v>40060</v>
      </c>
      <c r="CO11" s="72">
        <v>40681</v>
      </c>
      <c r="CP11" s="72">
        <v>36876</v>
      </c>
      <c r="CQ11" s="72">
        <v>39450</v>
      </c>
      <c r="CR11" s="73">
        <v>38899.142857142855</v>
      </c>
      <c r="CT11" s="74">
        <v>62</v>
      </c>
      <c r="CU11" s="95">
        <v>60</v>
      </c>
      <c r="CV11" s="74">
        <v>69.792883834660017</v>
      </c>
      <c r="CW11" s="95">
        <v>66</v>
      </c>
      <c r="CX11" s="74">
        <v>42.396999999999998</v>
      </c>
      <c r="CY11" s="76">
        <v>97</v>
      </c>
      <c r="CZ11" s="74">
        <v>63.981291527999986</v>
      </c>
      <c r="DA11" s="75">
        <v>63.32</v>
      </c>
      <c r="DB11" s="75">
        <v>55</v>
      </c>
      <c r="DC11" s="74">
        <v>60.72</v>
      </c>
      <c r="DD11" s="74">
        <v>61.84</v>
      </c>
      <c r="DE11" s="74">
        <v>62.309999999999995</v>
      </c>
      <c r="DF11" s="74">
        <v>49</v>
      </c>
      <c r="DG11" s="74">
        <v>70.900000000000006</v>
      </c>
      <c r="DH11" s="75">
        <v>63.161512525904286</v>
      </c>
      <c r="DJ11" s="72">
        <v>24370</v>
      </c>
      <c r="DK11" s="72">
        <v>23784</v>
      </c>
      <c r="DL11" s="72">
        <v>21160</v>
      </c>
      <c r="DM11" s="72">
        <v>21960</v>
      </c>
      <c r="DN11" s="72">
        <v>20200</v>
      </c>
      <c r="DO11" s="72">
        <v>19504</v>
      </c>
      <c r="DP11" s="72">
        <v>22470</v>
      </c>
      <c r="DQ11" s="3">
        <v>21206</v>
      </c>
      <c r="DR11" s="72">
        <v>23490</v>
      </c>
      <c r="DS11" s="72">
        <v>20739</v>
      </c>
      <c r="DT11" s="72">
        <v>23225</v>
      </c>
      <c r="DU11" s="72">
        <v>21397</v>
      </c>
      <c r="DV11" s="72">
        <v>21900</v>
      </c>
      <c r="DW11" s="72">
        <v>21880</v>
      </c>
      <c r="DX11" s="73">
        <v>21948.928571428572</v>
      </c>
    </row>
    <row r="12" spans="1:128" x14ac:dyDescent="0.25">
      <c r="A12" s="63" t="s">
        <v>38</v>
      </c>
      <c r="B12" s="72">
        <v>27199.581395348836</v>
      </c>
      <c r="C12" s="72">
        <v>28549.885841525032</v>
      </c>
      <c r="D12" s="72">
        <v>24690.493563921511</v>
      </c>
      <c r="E12" s="72">
        <v>24809.591567852436</v>
      </c>
      <c r="F12" s="72">
        <v>30271.82995438169</v>
      </c>
      <c r="G12" s="72">
        <v>22476.666256773955</v>
      </c>
      <c r="H12" s="72">
        <v>24290.879991484453</v>
      </c>
      <c r="I12" s="72">
        <v>25658.335834231177</v>
      </c>
      <c r="J12" s="72">
        <v>27435.594084469511</v>
      </c>
      <c r="K12" s="72">
        <v>26609.199754138244</v>
      </c>
      <c r="L12" s="72">
        <v>29340.7884128732</v>
      </c>
      <c r="M12" s="72">
        <v>26826.425501897866</v>
      </c>
      <c r="N12" s="72">
        <v>23063.745306122448</v>
      </c>
      <c r="O12" s="72">
        <v>24771.334793358703</v>
      </c>
      <c r="P12" s="73">
        <v>26142.453732741364</v>
      </c>
      <c r="R12" s="72">
        <v>820</v>
      </c>
      <c r="S12" s="72">
        <v>632</v>
      </c>
      <c r="T12" s="72">
        <v>750</v>
      </c>
      <c r="U12" s="72">
        <v>548</v>
      </c>
      <c r="V12" s="72">
        <v>770</v>
      </c>
      <c r="W12" s="72">
        <v>374</v>
      </c>
      <c r="X12" s="72">
        <v>730</v>
      </c>
      <c r="Y12" s="72">
        <v>727</v>
      </c>
      <c r="Z12" s="72">
        <v>684</v>
      </c>
      <c r="AA12" s="72">
        <v>616</v>
      </c>
      <c r="AB12" s="72">
        <v>426</v>
      </c>
      <c r="AC12" s="72">
        <v>743</v>
      </c>
      <c r="AD12" s="72">
        <v>570</v>
      </c>
      <c r="AE12" s="72">
        <v>335</v>
      </c>
      <c r="AF12" s="73">
        <v>623.21428571428567</v>
      </c>
      <c r="AH12" s="72">
        <v>22325.581395348836</v>
      </c>
      <c r="AI12" s="72">
        <v>23793.085841525033</v>
      </c>
      <c r="AJ12" s="72">
        <v>21202.149774082853</v>
      </c>
      <c r="AK12" s="72">
        <v>20816.864295125164</v>
      </c>
      <c r="AL12" s="72">
        <v>24460.273972602739</v>
      </c>
      <c r="AM12" s="72">
        <v>20063.800277392511</v>
      </c>
      <c r="AN12" s="72">
        <v>20076.523051190459</v>
      </c>
      <c r="AO12" s="72">
        <v>21639.510818438379</v>
      </c>
      <c r="AP12" s="72">
        <v>22310.503175378602</v>
      </c>
      <c r="AQ12" s="72">
        <v>22510.583153347732</v>
      </c>
      <c r="AR12" s="72">
        <v>24833.99669230399</v>
      </c>
      <c r="AS12" s="72">
        <v>22705.674418604653</v>
      </c>
      <c r="AT12" s="72">
        <v>17700.48</v>
      </c>
      <c r="AU12" s="72">
        <v>21068.090787716956</v>
      </c>
      <c r="AV12" s="73">
        <v>21821.936975218418</v>
      </c>
      <c r="AX12" s="72">
        <v>4874</v>
      </c>
      <c r="AY12" s="72">
        <v>4756.8</v>
      </c>
      <c r="AZ12" s="72">
        <v>3488.3437898386587</v>
      </c>
      <c r="BA12" s="72">
        <v>3992.7272727272725</v>
      </c>
      <c r="BB12" s="72">
        <v>5811.5559817789499</v>
      </c>
      <c r="BC12" s="72">
        <v>2412.8659793814431</v>
      </c>
      <c r="BD12" s="72">
        <v>4214.3569402939929</v>
      </c>
      <c r="BE12" s="72">
        <v>4018.8250157927982</v>
      </c>
      <c r="BF12" s="72">
        <v>5125.090909090909</v>
      </c>
      <c r="BG12" s="72">
        <v>4098.616600790514</v>
      </c>
      <c r="BH12" s="72">
        <v>4506.7917205692111</v>
      </c>
      <c r="BI12" s="72">
        <v>4120.7510832932121</v>
      </c>
      <c r="BJ12" s="72">
        <v>5363.2653061224491</v>
      </c>
      <c r="BK12" s="72">
        <v>3703.2440056417486</v>
      </c>
      <c r="BL12" s="73">
        <v>4320.5167575229398</v>
      </c>
      <c r="BN12" s="74">
        <v>21.5</v>
      </c>
      <c r="BO12" s="74">
        <v>21.077215597010454</v>
      </c>
      <c r="BP12" s="74">
        <v>22.121341703440002</v>
      </c>
      <c r="BQ12" s="95">
        <v>22.77</v>
      </c>
      <c r="BR12" s="74">
        <v>18.25</v>
      </c>
      <c r="BS12" s="76">
        <v>21.63</v>
      </c>
      <c r="BT12" s="74">
        <v>22.892410146324991</v>
      </c>
      <c r="BU12" s="75">
        <v>21.26</v>
      </c>
      <c r="BV12" s="74">
        <v>20.47</v>
      </c>
      <c r="BW12" s="74">
        <v>20.835000000000001</v>
      </c>
      <c r="BX12" s="74">
        <v>19.357335267302112</v>
      </c>
      <c r="BY12" s="74">
        <v>21.5</v>
      </c>
      <c r="BZ12" s="74">
        <v>25</v>
      </c>
      <c r="CA12" s="74">
        <v>22.47</v>
      </c>
      <c r="CB12" s="75">
        <v>21.509521622434111</v>
      </c>
      <c r="CD12" s="72">
        <v>40000</v>
      </c>
      <c r="CE12" s="72">
        <v>41791</v>
      </c>
      <c r="CF12" s="72">
        <v>39085</v>
      </c>
      <c r="CG12" s="72">
        <v>39500</v>
      </c>
      <c r="CH12" s="72">
        <v>37200</v>
      </c>
      <c r="CI12" s="72">
        <v>36165</v>
      </c>
      <c r="CJ12" s="72">
        <v>38300</v>
      </c>
      <c r="CK12" s="3">
        <v>38338</v>
      </c>
      <c r="CL12" s="72">
        <v>38058</v>
      </c>
      <c r="CM12" s="72">
        <v>39084</v>
      </c>
      <c r="CN12" s="72">
        <v>40060</v>
      </c>
      <c r="CO12" s="72">
        <v>40681</v>
      </c>
      <c r="CP12" s="72">
        <v>36876</v>
      </c>
      <c r="CQ12" s="72">
        <v>39450</v>
      </c>
      <c r="CR12" s="73">
        <v>38899.142857142855</v>
      </c>
      <c r="CT12" s="74">
        <v>60</v>
      </c>
      <c r="CU12" s="95">
        <v>60</v>
      </c>
      <c r="CV12" s="74">
        <v>72.790990595495231</v>
      </c>
      <c r="CW12" s="95">
        <v>66</v>
      </c>
      <c r="CX12" s="74">
        <v>41.71</v>
      </c>
      <c r="CY12" s="76">
        <v>97</v>
      </c>
      <c r="CZ12" s="74">
        <v>63.981291527999986</v>
      </c>
      <c r="DA12" s="75">
        <v>63.32</v>
      </c>
      <c r="DB12" s="75">
        <v>55</v>
      </c>
      <c r="DC12" s="74">
        <v>60.72</v>
      </c>
      <c r="DD12" s="74">
        <v>61.84</v>
      </c>
      <c r="DE12" s="74">
        <v>62.309999999999995</v>
      </c>
      <c r="DF12" s="74">
        <v>49</v>
      </c>
      <c r="DG12" s="74">
        <v>70.900000000000006</v>
      </c>
      <c r="DH12" s="75">
        <v>63.183734437392516</v>
      </c>
      <c r="DJ12" s="72">
        <v>24370</v>
      </c>
      <c r="DK12" s="72">
        <v>23784</v>
      </c>
      <c r="DL12" s="72">
        <v>21160</v>
      </c>
      <c r="DM12" s="72">
        <v>21960</v>
      </c>
      <c r="DN12" s="72">
        <v>20200</v>
      </c>
      <c r="DO12" s="72">
        <v>19504</v>
      </c>
      <c r="DP12" s="72">
        <v>22470</v>
      </c>
      <c r="DQ12" s="3">
        <v>21206</v>
      </c>
      <c r="DR12" s="72">
        <v>23490</v>
      </c>
      <c r="DS12" s="72">
        <v>20739</v>
      </c>
      <c r="DT12" s="72">
        <v>23225</v>
      </c>
      <c r="DU12" s="72">
        <v>21397</v>
      </c>
      <c r="DV12" s="72">
        <v>21900</v>
      </c>
      <c r="DW12" s="72">
        <v>21880</v>
      </c>
      <c r="DX12" s="73">
        <v>21948.928571428572</v>
      </c>
    </row>
    <row r="13" spans="1:128" x14ac:dyDescent="0.25">
      <c r="A13" s="63" t="s">
        <v>39</v>
      </c>
      <c r="B13" s="72">
        <v>27251.985461154018</v>
      </c>
      <c r="C13" s="72">
        <v>27852.652763423648</v>
      </c>
      <c r="D13" s="72">
        <v>24214.895767284386</v>
      </c>
      <c r="E13" s="72">
        <v>26309.111453518235</v>
      </c>
      <c r="F13" s="72">
        <v>31833.333333333332</v>
      </c>
      <c r="G13" s="72">
        <v>21363.957682438213</v>
      </c>
      <c r="H13" s="72">
        <v>26291.319540293971</v>
      </c>
      <c r="I13" s="72">
        <v>25597.436648062965</v>
      </c>
      <c r="J13" s="72">
        <v>26190.404562227439</v>
      </c>
      <c r="K13" s="72">
        <v>24294.456931497145</v>
      </c>
      <c r="L13" s="72">
        <v>25915.81938571401</v>
      </c>
      <c r="M13" s="72">
        <v>26150.173465964694</v>
      </c>
      <c r="N13" s="72">
        <v>23801.265306122448</v>
      </c>
      <c r="O13" s="72">
        <v>27034.934493566834</v>
      </c>
      <c r="P13" s="73">
        <v>26007.267628185808</v>
      </c>
      <c r="R13" s="72">
        <v>1890</v>
      </c>
      <c r="S13" s="72">
        <v>2548</v>
      </c>
      <c r="T13" s="72">
        <v>750</v>
      </c>
      <c r="U13" s="72">
        <v>548</v>
      </c>
      <c r="V13" s="72">
        <v>770</v>
      </c>
      <c r="W13" s="72">
        <v>370</v>
      </c>
      <c r="X13" s="72">
        <v>730</v>
      </c>
      <c r="Y13" s="72">
        <v>726.8</v>
      </c>
      <c r="Z13" s="72">
        <v>681</v>
      </c>
      <c r="AA13" s="72">
        <v>604</v>
      </c>
      <c r="AB13" s="72">
        <v>426</v>
      </c>
      <c r="AC13" s="72">
        <v>743</v>
      </c>
      <c r="AD13" s="72">
        <v>1550</v>
      </c>
      <c r="AE13" s="72">
        <v>335</v>
      </c>
      <c r="AF13" s="73">
        <v>905.12857142857138</v>
      </c>
      <c r="AH13" s="72">
        <v>22535.211267605631</v>
      </c>
      <c r="AI13" s="72">
        <v>23095.852763423649</v>
      </c>
      <c r="AJ13" s="72">
        <v>20726.551977445728</v>
      </c>
      <c r="AK13" s="72">
        <v>22316.384180790963</v>
      </c>
      <c r="AL13" s="72">
        <v>25833.333333333332</v>
      </c>
      <c r="AM13" s="72">
        <v>18951.091703056769</v>
      </c>
      <c r="AN13" s="72">
        <v>22076.962599999977</v>
      </c>
      <c r="AO13" s="72">
        <v>21578.611632270167</v>
      </c>
      <c r="AP13" s="72">
        <v>21065.313653136531</v>
      </c>
      <c r="AQ13" s="72">
        <v>20195.840330706629</v>
      </c>
      <c r="AR13" s="72">
        <v>21409.0276651448</v>
      </c>
      <c r="AS13" s="72">
        <v>22029.422382671481</v>
      </c>
      <c r="AT13" s="72">
        <v>18438</v>
      </c>
      <c r="AU13" s="72">
        <v>23331.690487925087</v>
      </c>
      <c r="AV13" s="73">
        <v>21684.520998393622</v>
      </c>
      <c r="AX13" s="72">
        <v>4716.7741935483873</v>
      </c>
      <c r="AY13" s="72">
        <v>4756.8</v>
      </c>
      <c r="AZ13" s="72">
        <v>3488.3437898386587</v>
      </c>
      <c r="BA13" s="72">
        <v>3992.7272727272725</v>
      </c>
      <c r="BB13" s="72">
        <v>6000</v>
      </c>
      <c r="BC13" s="72">
        <v>2412.8659793814431</v>
      </c>
      <c r="BD13" s="72">
        <v>4214.3569402939929</v>
      </c>
      <c r="BE13" s="72">
        <v>4018.8250157927982</v>
      </c>
      <c r="BF13" s="72">
        <v>5125.090909090909</v>
      </c>
      <c r="BG13" s="72">
        <v>4098.616600790514</v>
      </c>
      <c r="BH13" s="72">
        <v>4506.7917205692111</v>
      </c>
      <c r="BI13" s="72">
        <v>4120.7510832932121</v>
      </c>
      <c r="BJ13" s="72">
        <v>5363.2653061224491</v>
      </c>
      <c r="BK13" s="72">
        <v>3703.2440056417486</v>
      </c>
      <c r="BL13" s="73">
        <v>4322.7466297921856</v>
      </c>
      <c r="BN13" s="74">
        <v>21.3</v>
      </c>
      <c r="BO13" s="74">
        <v>21.71350870378776</v>
      </c>
      <c r="BP13" s="74">
        <v>22.628944771440004</v>
      </c>
      <c r="BQ13" s="95">
        <v>21.24</v>
      </c>
      <c r="BR13" s="74">
        <v>17.28</v>
      </c>
      <c r="BS13" s="76">
        <v>22.9</v>
      </c>
      <c r="BT13" s="74">
        <v>20.818081197456053</v>
      </c>
      <c r="BU13" s="75">
        <v>21.32</v>
      </c>
      <c r="BV13" s="74">
        <v>21.68</v>
      </c>
      <c r="BW13" s="74">
        <v>23.222999999999999</v>
      </c>
      <c r="BX13" s="74">
        <v>22.454079069767442</v>
      </c>
      <c r="BY13" s="74">
        <v>22.16</v>
      </c>
      <c r="BZ13" s="74">
        <v>24</v>
      </c>
      <c r="CA13" s="74">
        <v>20.29</v>
      </c>
      <c r="CB13" s="75">
        <v>21.643400981603662</v>
      </c>
      <c r="CD13" s="72">
        <v>40000</v>
      </c>
      <c r="CE13" s="72">
        <v>41791</v>
      </c>
      <c r="CF13" s="72">
        <v>39085</v>
      </c>
      <c r="CG13" s="72">
        <v>39500</v>
      </c>
      <c r="CH13" s="72">
        <v>37200</v>
      </c>
      <c r="CI13" s="72">
        <v>36165</v>
      </c>
      <c r="CJ13" s="72">
        <v>38300</v>
      </c>
      <c r="CK13" s="3">
        <v>38338</v>
      </c>
      <c r="CL13" s="72">
        <v>38058</v>
      </c>
      <c r="CM13" s="72">
        <v>39084</v>
      </c>
      <c r="CN13" s="72">
        <v>40060</v>
      </c>
      <c r="CO13" s="72">
        <v>40681</v>
      </c>
      <c r="CP13" s="72">
        <v>36876</v>
      </c>
      <c r="CQ13" s="72">
        <v>39450</v>
      </c>
      <c r="CR13" s="73">
        <v>38899.142857142855</v>
      </c>
      <c r="CT13" s="74">
        <v>62</v>
      </c>
      <c r="CU13" s="95">
        <v>60</v>
      </c>
      <c r="CV13" s="74">
        <v>72.790990595495231</v>
      </c>
      <c r="CW13" s="95">
        <v>66</v>
      </c>
      <c r="CX13" s="74">
        <v>40.4</v>
      </c>
      <c r="CY13" s="76">
        <v>97</v>
      </c>
      <c r="CZ13" s="74">
        <v>63.981291527999986</v>
      </c>
      <c r="DA13" s="75">
        <v>63.32</v>
      </c>
      <c r="DB13" s="75">
        <v>55</v>
      </c>
      <c r="DC13" s="74">
        <v>60.72</v>
      </c>
      <c r="DD13" s="74">
        <v>61.84</v>
      </c>
      <c r="DE13" s="74">
        <v>62.309999999999995</v>
      </c>
      <c r="DF13" s="74">
        <v>49</v>
      </c>
      <c r="DG13" s="74">
        <v>70.900000000000006</v>
      </c>
      <c r="DH13" s="75">
        <v>63.233020151678225</v>
      </c>
      <c r="DJ13" s="72">
        <v>24370</v>
      </c>
      <c r="DK13" s="72">
        <v>23784</v>
      </c>
      <c r="DL13" s="72">
        <v>21160</v>
      </c>
      <c r="DM13" s="72">
        <v>21960</v>
      </c>
      <c r="DN13" s="72">
        <v>20200</v>
      </c>
      <c r="DO13" s="72">
        <v>19504</v>
      </c>
      <c r="DP13" s="72">
        <v>22470</v>
      </c>
      <c r="DQ13" s="3">
        <v>21206</v>
      </c>
      <c r="DR13" s="72">
        <v>23490</v>
      </c>
      <c r="DS13" s="72">
        <v>20739</v>
      </c>
      <c r="DT13" s="72">
        <v>23225</v>
      </c>
      <c r="DU13" s="72">
        <v>21397</v>
      </c>
      <c r="DV13" s="72">
        <v>21900</v>
      </c>
      <c r="DW13" s="72">
        <v>21880</v>
      </c>
      <c r="DX13" s="73">
        <v>21948.928571428572</v>
      </c>
    </row>
    <row r="14" spans="1:128" x14ac:dyDescent="0.25">
      <c r="A14" s="63" t="s">
        <v>45</v>
      </c>
      <c r="B14" s="72">
        <v>28131.408339889851</v>
      </c>
      <c r="C14" s="72">
        <v>27678.148639024392</v>
      </c>
      <c r="D14" s="72">
        <v>24121.378388620236</v>
      </c>
      <c r="E14" s="72">
        <v>25440.69107363225</v>
      </c>
      <c r="F14" s="72">
        <v>23201.13701022472</v>
      </c>
      <c r="G14" s="72">
        <v>25086.847170604015</v>
      </c>
      <c r="H14" s="72">
        <v>23242.450324482601</v>
      </c>
      <c r="I14" s="72">
        <v>25597.436648062965</v>
      </c>
      <c r="J14" s="72">
        <v>26190.404562227439</v>
      </c>
      <c r="K14" s="72">
        <v>26281.277528757215</v>
      </c>
      <c r="L14" s="72">
        <v>26108.067718422939</v>
      </c>
      <c r="M14" s="72">
        <v>24444.314780212448</v>
      </c>
      <c r="N14" s="72">
        <v>21752.59863945578</v>
      </c>
      <c r="O14" s="72">
        <v>23796.622613451596</v>
      </c>
      <c r="P14" s="73">
        <v>25076.627388362034</v>
      </c>
      <c r="R14" s="72">
        <v>820</v>
      </c>
      <c r="S14" s="72">
        <v>632</v>
      </c>
      <c r="T14" s="72">
        <v>750</v>
      </c>
      <c r="U14" s="72">
        <v>548</v>
      </c>
      <c r="V14" s="72">
        <v>770</v>
      </c>
      <c r="W14" s="72">
        <v>385</v>
      </c>
      <c r="X14" s="72">
        <v>730</v>
      </c>
      <c r="Y14" s="72">
        <v>726.8</v>
      </c>
      <c r="Z14" s="72">
        <v>681</v>
      </c>
      <c r="AA14" s="72">
        <v>614</v>
      </c>
      <c r="AB14" s="72">
        <v>426</v>
      </c>
      <c r="AC14" s="72">
        <v>743</v>
      </c>
      <c r="AD14" s="72">
        <v>570</v>
      </c>
      <c r="AE14" s="72">
        <v>335</v>
      </c>
      <c r="AF14" s="73">
        <v>623.62857142857138</v>
      </c>
      <c r="AH14" s="72">
        <v>23414.634146341465</v>
      </c>
      <c r="AI14" s="72">
        <v>22921.348639024392</v>
      </c>
      <c r="AJ14" s="72">
        <v>20542.234040785472</v>
      </c>
      <c r="AK14" s="72">
        <v>21447.963800904978</v>
      </c>
      <c r="AL14" s="72">
        <v>18362.813656931306</v>
      </c>
      <c r="AM14" s="72">
        <v>22673.98119122257</v>
      </c>
      <c r="AN14" s="72">
        <v>19028.093384188607</v>
      </c>
      <c r="AO14" s="72">
        <v>21578.611632270167</v>
      </c>
      <c r="AP14" s="72">
        <v>21065.313653136531</v>
      </c>
      <c r="AQ14" s="72">
        <v>22182.660927966703</v>
      </c>
      <c r="AR14" s="72">
        <v>21601.275997853729</v>
      </c>
      <c r="AS14" s="72">
        <v>20323.563696919235</v>
      </c>
      <c r="AT14" s="72">
        <v>16389.333333333332</v>
      </c>
      <c r="AU14" s="72">
        <v>20093.378607809849</v>
      </c>
      <c r="AV14" s="73">
        <v>20830.371907763449</v>
      </c>
      <c r="AX14" s="72">
        <v>4716.7741935483873</v>
      </c>
      <c r="AY14" s="72">
        <v>4756.8</v>
      </c>
      <c r="AZ14" s="72">
        <v>3579.1443478347655</v>
      </c>
      <c r="BA14" s="72">
        <v>3992.7272727272725</v>
      </c>
      <c r="BB14" s="72">
        <v>4838.3233532934128</v>
      </c>
      <c r="BC14" s="72">
        <v>2412.8659793814431</v>
      </c>
      <c r="BD14" s="72">
        <v>4214.3569402939929</v>
      </c>
      <c r="BE14" s="72">
        <v>4018.8250157927982</v>
      </c>
      <c r="BF14" s="72">
        <v>5125.090909090909</v>
      </c>
      <c r="BG14" s="72">
        <v>4098.616600790514</v>
      </c>
      <c r="BH14" s="72">
        <v>4506.7917205692111</v>
      </c>
      <c r="BI14" s="72">
        <v>4120.7510832932121</v>
      </c>
      <c r="BJ14" s="72">
        <v>5363.2653061224491</v>
      </c>
      <c r="BK14" s="72">
        <v>3703.2440056417486</v>
      </c>
      <c r="BL14" s="73">
        <v>4246.2554805985801</v>
      </c>
      <c r="BN14" s="74">
        <v>20.5</v>
      </c>
      <c r="BO14" s="74">
        <v>21.878817337396651</v>
      </c>
      <c r="BP14" s="74">
        <v>22.831985998640004</v>
      </c>
      <c r="BQ14" s="95">
        <v>22.1</v>
      </c>
      <c r="BR14" s="74">
        <v>24.31</v>
      </c>
      <c r="BS14" s="76">
        <v>19.14</v>
      </c>
      <c r="BT14" s="74">
        <v>24.15375995484154</v>
      </c>
      <c r="BU14" s="75">
        <v>21.32</v>
      </c>
      <c r="BV14" s="74">
        <v>21.68</v>
      </c>
      <c r="BW14" s="74">
        <v>21.143000000000001</v>
      </c>
      <c r="BX14" s="74">
        <v>22.25424090909091</v>
      </c>
      <c r="BY14" s="74">
        <v>24.02</v>
      </c>
      <c r="BZ14" s="74">
        <v>27</v>
      </c>
      <c r="CA14" s="74">
        <v>23.56</v>
      </c>
      <c r="CB14" s="75">
        <v>22.563700299997794</v>
      </c>
      <c r="CD14" s="72">
        <v>40000</v>
      </c>
      <c r="CE14" s="72">
        <v>41791</v>
      </c>
      <c r="CF14" s="72">
        <v>39085</v>
      </c>
      <c r="CG14" s="72">
        <v>39500</v>
      </c>
      <c r="CH14" s="72">
        <v>37200</v>
      </c>
      <c r="CI14" s="72">
        <v>36165</v>
      </c>
      <c r="CJ14" s="72">
        <v>38300</v>
      </c>
      <c r="CK14" s="3">
        <v>38338</v>
      </c>
      <c r="CL14" s="72">
        <v>38058</v>
      </c>
      <c r="CM14" s="72">
        <v>39084</v>
      </c>
      <c r="CN14" s="72">
        <v>40060</v>
      </c>
      <c r="CO14" s="72">
        <v>40681</v>
      </c>
      <c r="CP14" s="72">
        <v>36876</v>
      </c>
      <c r="CQ14" s="72">
        <v>39450</v>
      </c>
      <c r="CR14" s="73">
        <v>38899.142857142855</v>
      </c>
      <c r="CT14" s="74">
        <v>62</v>
      </c>
      <c r="CU14" s="95">
        <v>60</v>
      </c>
      <c r="CV14" s="74">
        <v>70.944330634111225</v>
      </c>
      <c r="CW14" s="95">
        <v>66</v>
      </c>
      <c r="CX14" s="74">
        <v>50.1</v>
      </c>
      <c r="CY14" s="76">
        <v>97</v>
      </c>
      <c r="CZ14" s="74">
        <v>63.981291527999986</v>
      </c>
      <c r="DA14" s="75">
        <v>63.32</v>
      </c>
      <c r="DB14" s="75">
        <v>55</v>
      </c>
      <c r="DC14" s="74">
        <v>60.72</v>
      </c>
      <c r="DD14" s="74">
        <v>61.84</v>
      </c>
      <c r="DE14" s="74">
        <v>62.309999999999995</v>
      </c>
      <c r="DF14" s="74">
        <v>49</v>
      </c>
      <c r="DG14" s="74">
        <v>70.900000000000006</v>
      </c>
      <c r="DH14" s="75">
        <v>63.793973011579375</v>
      </c>
      <c r="DJ14" s="72">
        <v>24370</v>
      </c>
      <c r="DK14" s="72">
        <v>23784</v>
      </c>
      <c r="DL14" s="72">
        <v>21160</v>
      </c>
      <c r="DM14" s="72">
        <v>21960</v>
      </c>
      <c r="DN14" s="72">
        <v>20200</v>
      </c>
      <c r="DO14" s="72">
        <v>19504</v>
      </c>
      <c r="DP14" s="72">
        <v>22470</v>
      </c>
      <c r="DQ14" s="3">
        <v>21206</v>
      </c>
      <c r="DR14" s="72">
        <v>23490</v>
      </c>
      <c r="DS14" s="72">
        <v>20739</v>
      </c>
      <c r="DT14" s="72">
        <v>23225</v>
      </c>
      <c r="DU14" s="72">
        <v>21397</v>
      </c>
      <c r="DV14" s="72">
        <v>21900</v>
      </c>
      <c r="DW14" s="72">
        <v>21880</v>
      </c>
      <c r="DX14" s="73">
        <v>21948.928571428572</v>
      </c>
    </row>
    <row r="15" spans="1:128" x14ac:dyDescent="0.25">
      <c r="A15" s="63" t="s">
        <v>44</v>
      </c>
      <c r="B15" s="72">
        <v>28131.408339889851</v>
      </c>
      <c r="C15" s="72">
        <v>29760.972444825205</v>
      </c>
      <c r="D15" s="72">
        <v>27227.773534293487</v>
      </c>
      <c r="E15" s="72">
        <v>29019.126427954303</v>
      </c>
      <c r="F15" s="72">
        <v>29366.278795563157</v>
      </c>
      <c r="G15" s="72">
        <v>28988.493658499636</v>
      </c>
      <c r="H15" s="72">
        <v>27281.97077813181</v>
      </c>
      <c r="I15" s="72">
        <v>29734.643909029241</v>
      </c>
      <c r="J15" s="72">
        <v>29824.712326073062</v>
      </c>
      <c r="K15" s="72">
        <v>27603.076859385284</v>
      </c>
      <c r="L15" s="72">
        <v>27424.645271622558</v>
      </c>
      <c r="M15" s="72">
        <v>29493.516156058289</v>
      </c>
      <c r="N15" s="72">
        <v>23424.979591836734</v>
      </c>
      <c r="O15" s="72">
        <v>28219.038930551123</v>
      </c>
      <c r="P15" s="73">
        <v>28250.045501693843</v>
      </c>
      <c r="R15" s="72">
        <v>820</v>
      </c>
      <c r="S15" s="72">
        <v>632</v>
      </c>
      <c r="T15" s="72">
        <v>750</v>
      </c>
      <c r="U15" s="72">
        <v>548</v>
      </c>
      <c r="V15" s="72">
        <v>770</v>
      </c>
      <c r="W15" s="72">
        <v>402</v>
      </c>
      <c r="X15" s="72">
        <v>730</v>
      </c>
      <c r="Y15" s="72">
        <v>739.2</v>
      </c>
      <c r="Z15" s="72">
        <v>691</v>
      </c>
      <c r="AA15" s="72">
        <v>621</v>
      </c>
      <c r="AB15" s="72">
        <v>426</v>
      </c>
      <c r="AC15" s="72">
        <v>743</v>
      </c>
      <c r="AD15" s="72">
        <v>570</v>
      </c>
      <c r="AE15" s="72">
        <v>335</v>
      </c>
      <c r="AF15" s="73">
        <v>626.94285714285718</v>
      </c>
      <c r="AH15" s="72">
        <v>23414.634146341465</v>
      </c>
      <c r="AI15" s="72">
        <v>25004.172444825206</v>
      </c>
      <c r="AJ15" s="72">
        <v>23704.199259993085</v>
      </c>
      <c r="AK15" s="72">
        <v>25026.399155227031</v>
      </c>
      <c r="AL15" s="72">
        <v>24527.472527472528</v>
      </c>
      <c r="AM15" s="72">
        <v>26575.627679118192</v>
      </c>
      <c r="AN15" s="72">
        <v>23067.613837837816</v>
      </c>
      <c r="AO15" s="72">
        <v>25715.818893236443</v>
      </c>
      <c r="AP15" s="72">
        <v>24699.621416982154</v>
      </c>
      <c r="AQ15" s="72">
        <v>23504.460258594769</v>
      </c>
      <c r="AR15" s="72">
        <v>22917.853551053347</v>
      </c>
      <c r="AS15" s="72">
        <v>25372.765072765076</v>
      </c>
      <c r="AT15" s="72">
        <v>18061.714285714286</v>
      </c>
      <c r="AU15" s="72">
        <v>24515.794924909376</v>
      </c>
      <c r="AV15" s="73">
        <v>24007.724818147904</v>
      </c>
      <c r="AX15" s="72">
        <v>4716.7741935483873</v>
      </c>
      <c r="AY15" s="72">
        <v>4756.8</v>
      </c>
      <c r="AZ15" s="72">
        <v>3523.5742743004002</v>
      </c>
      <c r="BA15" s="72">
        <v>3992.7272727272725</v>
      </c>
      <c r="BB15" s="72">
        <v>4838.8062680906278</v>
      </c>
      <c r="BC15" s="72">
        <v>2412.8659793814431</v>
      </c>
      <c r="BD15" s="72">
        <v>4214.3569402939929</v>
      </c>
      <c r="BE15" s="72">
        <v>4018.8250157927982</v>
      </c>
      <c r="BF15" s="72">
        <v>5125.090909090909</v>
      </c>
      <c r="BG15" s="72">
        <v>4098.616600790514</v>
      </c>
      <c r="BH15" s="72">
        <v>4506.7917205692111</v>
      </c>
      <c r="BI15" s="72">
        <v>4120.7510832932121</v>
      </c>
      <c r="BJ15" s="72">
        <v>5363.2653061224491</v>
      </c>
      <c r="BK15" s="72">
        <v>3703.2440056417486</v>
      </c>
      <c r="BL15" s="73">
        <v>4242.3206835459259</v>
      </c>
      <c r="BN15" s="74">
        <v>20.5</v>
      </c>
      <c r="BO15" s="74">
        <v>20.056332642346153</v>
      </c>
      <c r="BP15" s="74">
        <v>19.786367590640005</v>
      </c>
      <c r="BQ15" s="95">
        <v>18.940000000000001</v>
      </c>
      <c r="BR15" s="74">
        <v>18.2</v>
      </c>
      <c r="BS15" s="76">
        <v>16.329999999999998</v>
      </c>
      <c r="BT15" s="74">
        <v>19.924037363852431</v>
      </c>
      <c r="BU15" s="75">
        <v>17.89</v>
      </c>
      <c r="BV15" s="74">
        <v>18.489999999999998</v>
      </c>
      <c r="BW15" s="74">
        <v>19.954000000000001</v>
      </c>
      <c r="BX15" s="74">
        <v>20.975786363636363</v>
      </c>
      <c r="BY15" s="74">
        <v>19.239999999999998</v>
      </c>
      <c r="BZ15" s="74">
        <v>24.5</v>
      </c>
      <c r="CA15" s="74">
        <v>19.309999999999999</v>
      </c>
      <c r="CB15" s="75">
        <v>19.578323140033927</v>
      </c>
      <c r="CD15" s="72">
        <v>40000</v>
      </c>
      <c r="CE15" s="72">
        <v>41791</v>
      </c>
      <c r="CF15" s="72">
        <v>39085</v>
      </c>
      <c r="CG15" s="72">
        <v>39500</v>
      </c>
      <c r="CH15" s="72">
        <v>37200</v>
      </c>
      <c r="CI15" s="72">
        <v>36165</v>
      </c>
      <c r="CJ15" s="72">
        <v>38300</v>
      </c>
      <c r="CK15" s="3">
        <v>38338</v>
      </c>
      <c r="CL15" s="72">
        <v>38058</v>
      </c>
      <c r="CM15" s="72">
        <v>39084</v>
      </c>
      <c r="CN15" s="72">
        <v>40060</v>
      </c>
      <c r="CO15" s="72">
        <v>40681</v>
      </c>
      <c r="CP15" s="72">
        <v>36876</v>
      </c>
      <c r="CQ15" s="72">
        <v>39450</v>
      </c>
      <c r="CR15" s="73">
        <v>38899.142857142855</v>
      </c>
      <c r="CT15" s="74">
        <v>62</v>
      </c>
      <c r="CU15" s="95">
        <v>60</v>
      </c>
      <c r="CV15" s="74">
        <v>72.063189316596819</v>
      </c>
      <c r="CW15" s="95">
        <v>66</v>
      </c>
      <c r="CX15" s="74">
        <v>50.094999999999999</v>
      </c>
      <c r="CY15" s="76">
        <v>97</v>
      </c>
      <c r="CZ15" s="74">
        <v>63.981291527999986</v>
      </c>
      <c r="DA15" s="75">
        <v>63.32</v>
      </c>
      <c r="DB15" s="75">
        <v>55</v>
      </c>
      <c r="DC15" s="74">
        <v>60.72</v>
      </c>
      <c r="DD15" s="74">
        <v>61.84</v>
      </c>
      <c r="DE15" s="74">
        <v>62.309999999999995</v>
      </c>
      <c r="DF15" s="74">
        <v>49</v>
      </c>
      <c r="DG15" s="74">
        <v>70.900000000000006</v>
      </c>
      <c r="DH15" s="75">
        <v>63.873534346042625</v>
      </c>
      <c r="DJ15" s="72">
        <v>24370</v>
      </c>
      <c r="DK15" s="72">
        <v>23784</v>
      </c>
      <c r="DL15" s="72">
        <v>21160</v>
      </c>
      <c r="DM15" s="72">
        <v>21960</v>
      </c>
      <c r="DN15" s="72">
        <v>20200</v>
      </c>
      <c r="DO15" s="72">
        <v>19504</v>
      </c>
      <c r="DP15" s="72">
        <v>22470</v>
      </c>
      <c r="DQ15" s="3">
        <v>21206</v>
      </c>
      <c r="DR15" s="72">
        <v>23490</v>
      </c>
      <c r="DS15" s="72">
        <v>20739</v>
      </c>
      <c r="DT15" s="72">
        <v>23225</v>
      </c>
      <c r="DU15" s="72">
        <v>21397</v>
      </c>
      <c r="DV15" s="72">
        <v>21900</v>
      </c>
      <c r="DW15" s="72">
        <v>21880</v>
      </c>
      <c r="DX15" s="73">
        <v>21948.928571428572</v>
      </c>
    </row>
    <row r="16" spans="1:128" x14ac:dyDescent="0.25">
      <c r="A16" s="63" t="s">
        <v>42</v>
      </c>
      <c r="B16" s="72">
        <v>23393.816995104808</v>
      </c>
      <c r="C16" s="72">
        <v>28557.319599999995</v>
      </c>
      <c r="D16" s="72">
        <v>24690.493563921511</v>
      </c>
      <c r="E16" s="72">
        <v>22559.119752163228</v>
      </c>
      <c r="F16" s="72">
        <v>61006.983609895142</v>
      </c>
      <c r="G16" s="72">
        <v>22476.666256773955</v>
      </c>
      <c r="H16" s="72">
        <v>27913.759430616548</v>
      </c>
      <c r="I16" s="72">
        <v>25658.335834231177</v>
      </c>
      <c r="J16" s="72">
        <v>27435.594084469511</v>
      </c>
      <c r="K16" s="72">
        <v>25625.582222491532</v>
      </c>
      <c r="L16" s="72">
        <v>26361.699903068802</v>
      </c>
      <c r="M16" s="72">
        <v>25972.675881860803</v>
      </c>
      <c r="N16" s="72">
        <v>24193.563178462875</v>
      </c>
      <c r="O16" s="72">
        <v>26430.080299448757</v>
      </c>
      <c r="P16" s="73">
        <v>28019.692186607754</v>
      </c>
      <c r="R16" s="72">
        <v>1100</v>
      </c>
      <c r="S16" s="72">
        <v>632</v>
      </c>
      <c r="T16" s="72">
        <v>750</v>
      </c>
      <c r="U16" s="72">
        <v>548</v>
      </c>
      <c r="V16" s="72">
        <v>770</v>
      </c>
      <c r="W16" s="72">
        <v>374</v>
      </c>
      <c r="X16" s="72">
        <v>730</v>
      </c>
      <c r="Y16" s="72">
        <v>727</v>
      </c>
      <c r="Z16" s="72">
        <v>684</v>
      </c>
      <c r="AA16" s="72">
        <v>611</v>
      </c>
      <c r="AB16" s="72">
        <v>426</v>
      </c>
      <c r="AC16" s="72">
        <v>743</v>
      </c>
      <c r="AD16" s="72">
        <v>570</v>
      </c>
      <c r="AE16" s="72">
        <v>335</v>
      </c>
      <c r="AF16" s="73">
        <v>642.85714285714289</v>
      </c>
      <c r="AH16" s="72">
        <v>18677.042801556421</v>
      </c>
      <c r="AI16" s="72">
        <v>23800.519599999996</v>
      </c>
      <c r="AJ16" s="72">
        <v>21202.149774082853</v>
      </c>
      <c r="AK16" s="72">
        <v>18566.392479435955</v>
      </c>
      <c r="AL16" s="72">
        <v>49988.801791713326</v>
      </c>
      <c r="AM16" s="72">
        <v>20063.800277392511</v>
      </c>
      <c r="AN16" s="72">
        <v>23699.402490322555</v>
      </c>
      <c r="AO16" s="72">
        <v>21639.510818438379</v>
      </c>
      <c r="AP16" s="72">
        <v>22310.503175378602</v>
      </c>
      <c r="AQ16" s="72">
        <v>21526.965621701016</v>
      </c>
      <c r="AR16" s="72">
        <v>21854.908182499592</v>
      </c>
      <c r="AS16" s="72">
        <v>21851.92479856759</v>
      </c>
      <c r="AT16" s="72">
        <v>18830.297872340427</v>
      </c>
      <c r="AU16" s="72">
        <v>22726.836293807009</v>
      </c>
      <c r="AV16" s="73">
        <v>23338.503998374017</v>
      </c>
      <c r="AX16" s="72">
        <v>4716.7741935483873</v>
      </c>
      <c r="AY16" s="72">
        <v>4756.8</v>
      </c>
      <c r="AZ16" s="72">
        <v>3488.3437898386587</v>
      </c>
      <c r="BA16" s="72">
        <v>3992.7272727272725</v>
      </c>
      <c r="BB16" s="72">
        <v>11018.181818181818</v>
      </c>
      <c r="BC16" s="72">
        <v>2412.8659793814431</v>
      </c>
      <c r="BD16" s="72">
        <v>4214.3569402939929</v>
      </c>
      <c r="BE16" s="72">
        <v>4018.8250157927982</v>
      </c>
      <c r="BF16" s="72">
        <v>5125.090909090909</v>
      </c>
      <c r="BG16" s="72">
        <v>4098.616600790514</v>
      </c>
      <c r="BH16" s="72">
        <v>4506.7917205692111</v>
      </c>
      <c r="BI16" s="72">
        <v>4120.7510832932121</v>
      </c>
      <c r="BJ16" s="72">
        <v>5363.2653061224491</v>
      </c>
      <c r="BK16" s="72">
        <v>3703.2440056417486</v>
      </c>
      <c r="BL16" s="73">
        <v>4681.1881882337448</v>
      </c>
      <c r="BN16" s="74">
        <v>25.7</v>
      </c>
      <c r="BO16" s="74">
        <v>21.070632424344218</v>
      </c>
      <c r="BP16" s="74">
        <v>22.121341703440002</v>
      </c>
      <c r="BQ16" s="95">
        <v>25.53</v>
      </c>
      <c r="BR16" s="74">
        <v>8.93</v>
      </c>
      <c r="BS16" s="76">
        <v>21.63</v>
      </c>
      <c r="BT16" s="74">
        <v>19.392893984887326</v>
      </c>
      <c r="BU16" s="75">
        <v>21.26</v>
      </c>
      <c r="BV16" s="74">
        <v>20.47</v>
      </c>
      <c r="BW16" s="74">
        <v>21.786999999999999</v>
      </c>
      <c r="BX16" s="74">
        <v>21.995974358974362</v>
      </c>
      <c r="BY16" s="74">
        <v>22.34</v>
      </c>
      <c r="BZ16" s="74">
        <v>23.5</v>
      </c>
      <c r="CA16" s="74">
        <v>20.83</v>
      </c>
      <c r="CB16" s="75">
        <v>21.182703033688991</v>
      </c>
      <c r="CD16" s="72">
        <v>40000</v>
      </c>
      <c r="CE16" s="72">
        <v>41791</v>
      </c>
      <c r="CF16" s="72">
        <v>39085</v>
      </c>
      <c r="CG16" s="72">
        <v>39500</v>
      </c>
      <c r="CH16" s="72">
        <v>37200</v>
      </c>
      <c r="CI16" s="72">
        <v>36165</v>
      </c>
      <c r="CJ16" s="72">
        <v>38300</v>
      </c>
      <c r="CK16" s="3">
        <v>38338</v>
      </c>
      <c r="CL16" s="72">
        <v>38058</v>
      </c>
      <c r="CM16" s="72">
        <v>39084</v>
      </c>
      <c r="CN16" s="72">
        <v>40060</v>
      </c>
      <c r="CO16" s="72">
        <v>40681</v>
      </c>
      <c r="CP16" s="72">
        <v>36876</v>
      </c>
      <c r="CQ16" s="72">
        <v>39450</v>
      </c>
      <c r="CR16" s="73">
        <v>38899.142857142855</v>
      </c>
      <c r="CT16" s="74">
        <v>62</v>
      </c>
      <c r="CU16" s="95">
        <v>60</v>
      </c>
      <c r="CV16" s="74">
        <v>72.790990595495231</v>
      </c>
      <c r="CW16" s="95">
        <v>66</v>
      </c>
      <c r="CX16" s="74">
        <v>22</v>
      </c>
      <c r="CY16" s="76">
        <v>97</v>
      </c>
      <c r="CZ16" s="74">
        <v>63.981291527999986</v>
      </c>
      <c r="DA16" s="75">
        <v>63.32</v>
      </c>
      <c r="DB16" s="75">
        <v>55</v>
      </c>
      <c r="DC16" s="74">
        <v>60.72</v>
      </c>
      <c r="DD16" s="74">
        <v>61.84</v>
      </c>
      <c r="DE16" s="74">
        <v>62.309999999999995</v>
      </c>
      <c r="DF16" s="74">
        <v>49</v>
      </c>
      <c r="DG16" s="74">
        <v>70.900000000000006</v>
      </c>
      <c r="DH16" s="75">
        <v>61.918734437392516</v>
      </c>
      <c r="DJ16" s="72">
        <v>24370</v>
      </c>
      <c r="DK16" s="72">
        <v>23784</v>
      </c>
      <c r="DL16" s="72">
        <v>21160</v>
      </c>
      <c r="DM16" s="72">
        <v>21960</v>
      </c>
      <c r="DN16" s="72">
        <v>20200</v>
      </c>
      <c r="DO16" s="72">
        <v>19504</v>
      </c>
      <c r="DP16" s="72">
        <v>22470</v>
      </c>
      <c r="DQ16" s="3">
        <v>21206</v>
      </c>
      <c r="DR16" s="72">
        <v>23490</v>
      </c>
      <c r="DS16" s="72">
        <v>20739</v>
      </c>
      <c r="DT16" s="72">
        <v>23225</v>
      </c>
      <c r="DU16" s="72">
        <v>21397</v>
      </c>
      <c r="DV16" s="72">
        <v>21900</v>
      </c>
      <c r="DW16" s="72">
        <v>21880</v>
      </c>
      <c r="DX16" s="73">
        <v>21948.928571428572</v>
      </c>
    </row>
    <row r="17" spans="1:128" x14ac:dyDescent="0.25">
      <c r="A17" s="63" t="s">
        <v>49</v>
      </c>
      <c r="B17" s="72">
        <v>31236.11121012297</v>
      </c>
      <c r="C17" s="72">
        <v>30794.559495909893</v>
      </c>
      <c r="D17" s="72">
        <v>27361.175438921255</v>
      </c>
      <c r="E17" s="72">
        <v>27013.611196962338</v>
      </c>
      <c r="F17" s="72">
        <v>29975.705751444206</v>
      </c>
      <c r="G17" s="72">
        <v>24898.876342075742</v>
      </c>
      <c r="H17" s="72">
        <v>28377.539690293976</v>
      </c>
      <c r="I17" s="72">
        <v>29734.643909029241</v>
      </c>
      <c r="J17" s="72">
        <v>29824.712326073062</v>
      </c>
      <c r="K17" s="72">
        <v>27603.076859385284</v>
      </c>
      <c r="L17" s="72">
        <v>30698.037942692252</v>
      </c>
      <c r="M17" s="72">
        <v>28938.849710644507</v>
      </c>
      <c r="N17" s="72">
        <v>23801.265306122448</v>
      </c>
      <c r="O17" s="72">
        <v>26583.862661997475</v>
      </c>
      <c r="P17" s="73">
        <v>28345.859131548186</v>
      </c>
      <c r="R17" s="72">
        <v>820</v>
      </c>
      <c r="S17" s="72">
        <v>632</v>
      </c>
      <c r="T17" s="72">
        <v>750</v>
      </c>
      <c r="U17" s="72">
        <v>548</v>
      </c>
      <c r="V17" s="72">
        <v>770</v>
      </c>
      <c r="W17" s="72">
        <v>385</v>
      </c>
      <c r="X17" s="72">
        <v>730</v>
      </c>
      <c r="Y17" s="72">
        <v>739.2</v>
      </c>
      <c r="Z17" s="72">
        <v>691</v>
      </c>
      <c r="AA17" s="72">
        <v>621</v>
      </c>
      <c r="AB17" s="72">
        <v>426</v>
      </c>
      <c r="AC17" s="72">
        <v>743</v>
      </c>
      <c r="AD17" s="72">
        <v>570</v>
      </c>
      <c r="AE17" s="72">
        <v>335</v>
      </c>
      <c r="AF17" s="73">
        <v>625.72857142857151</v>
      </c>
      <c r="AH17" s="72">
        <v>26519.337016574584</v>
      </c>
      <c r="AI17" s="72">
        <v>26037.759495909893</v>
      </c>
      <c r="AJ17" s="72">
        <v>23704.199259993085</v>
      </c>
      <c r="AK17" s="72">
        <v>23020.883924235066</v>
      </c>
      <c r="AL17" s="72">
        <v>22286.570144782825</v>
      </c>
      <c r="AM17" s="72">
        <v>22486.010362694298</v>
      </c>
      <c r="AN17" s="72">
        <v>24163.182749999982</v>
      </c>
      <c r="AO17" s="72">
        <v>25715.818893236443</v>
      </c>
      <c r="AP17" s="72">
        <v>24699.621416982154</v>
      </c>
      <c r="AQ17" s="72">
        <v>23504.460258594769</v>
      </c>
      <c r="AR17" s="72">
        <v>26191.246222123042</v>
      </c>
      <c r="AS17" s="72">
        <v>24818.098627351294</v>
      </c>
      <c r="AT17" s="72">
        <v>18438</v>
      </c>
      <c r="AU17" s="72">
        <v>22880.618656355728</v>
      </c>
      <c r="AV17" s="73">
        <v>23890.414787773796</v>
      </c>
      <c r="AX17" s="72">
        <v>4716.7741935483873</v>
      </c>
      <c r="AY17" s="72">
        <v>4756.8</v>
      </c>
      <c r="AZ17" s="72">
        <v>3656.9761789281688</v>
      </c>
      <c r="BA17" s="72">
        <v>3992.7272727272725</v>
      </c>
      <c r="BB17" s="72">
        <v>7689.1356066613798</v>
      </c>
      <c r="BC17" s="72">
        <v>2412.8659793814431</v>
      </c>
      <c r="BD17" s="72">
        <v>4214.3569402939929</v>
      </c>
      <c r="BE17" s="72">
        <v>4018.8250157927982</v>
      </c>
      <c r="BF17" s="72">
        <v>5125.090909090909</v>
      </c>
      <c r="BG17" s="72">
        <v>4098.616600790514</v>
      </c>
      <c r="BH17" s="72">
        <v>4506.7917205692111</v>
      </c>
      <c r="BI17" s="72">
        <v>4120.7510832932121</v>
      </c>
      <c r="BJ17" s="72">
        <v>5363.2653061224491</v>
      </c>
      <c r="BK17" s="72">
        <v>3703.2440056417486</v>
      </c>
      <c r="BL17" s="73">
        <v>4455.4443437743921</v>
      </c>
      <c r="BN17" s="74">
        <v>18.100000000000001</v>
      </c>
      <c r="BO17" s="74">
        <v>19.260182508359684</v>
      </c>
      <c r="BP17" s="74">
        <v>19.786367590640005</v>
      </c>
      <c r="BQ17" s="95">
        <v>20.59</v>
      </c>
      <c r="BR17" s="74">
        <v>20.03</v>
      </c>
      <c r="BS17" s="76">
        <v>19.3</v>
      </c>
      <c r="BT17" s="74">
        <v>19.020673094069132</v>
      </c>
      <c r="BU17" s="75">
        <v>17.89</v>
      </c>
      <c r="BV17" s="74">
        <v>18.489999999999998</v>
      </c>
      <c r="BW17" s="74">
        <v>19.954000000000001</v>
      </c>
      <c r="BX17" s="74">
        <v>18.354223999999999</v>
      </c>
      <c r="BY17" s="74">
        <v>19.670000000000002</v>
      </c>
      <c r="BZ17" s="74">
        <v>24</v>
      </c>
      <c r="CA17" s="74">
        <v>20.69</v>
      </c>
      <c r="CB17" s="75">
        <v>19.65253194236206</v>
      </c>
      <c r="CD17" s="72">
        <v>40000</v>
      </c>
      <c r="CE17" s="72">
        <v>41791</v>
      </c>
      <c r="CF17" s="72">
        <v>39085</v>
      </c>
      <c r="CG17" s="72">
        <v>39500</v>
      </c>
      <c r="CH17" s="72">
        <v>37200</v>
      </c>
      <c r="CI17" s="72">
        <v>36165</v>
      </c>
      <c r="CJ17" s="72">
        <v>38300</v>
      </c>
      <c r="CK17" s="3">
        <v>38338</v>
      </c>
      <c r="CL17" s="72">
        <v>38058</v>
      </c>
      <c r="CM17" s="72">
        <v>39084</v>
      </c>
      <c r="CN17" s="72">
        <v>40060</v>
      </c>
      <c r="CO17" s="72">
        <v>40681</v>
      </c>
      <c r="CP17" s="72">
        <v>36876</v>
      </c>
      <c r="CQ17" s="72">
        <v>39450</v>
      </c>
      <c r="CR17" s="73">
        <v>38899.142857142855</v>
      </c>
      <c r="CT17" s="74">
        <v>62</v>
      </c>
      <c r="CU17" s="95">
        <v>60</v>
      </c>
      <c r="CV17" s="74">
        <v>69.434414548038419</v>
      </c>
      <c r="CW17" s="95">
        <v>66</v>
      </c>
      <c r="CX17" s="74">
        <v>31.524999999999999</v>
      </c>
      <c r="CY17" s="76">
        <v>97</v>
      </c>
      <c r="CZ17" s="74">
        <v>63.981291527999986</v>
      </c>
      <c r="DA17" s="75">
        <v>63.32</v>
      </c>
      <c r="DB17" s="75">
        <v>55</v>
      </c>
      <c r="DC17" s="74">
        <v>60.72</v>
      </c>
      <c r="DD17" s="74">
        <v>61.84</v>
      </c>
      <c r="DE17" s="74">
        <v>62.309999999999995</v>
      </c>
      <c r="DF17" s="74">
        <v>49</v>
      </c>
      <c r="DG17" s="74">
        <v>70.900000000000006</v>
      </c>
      <c r="DH17" s="75">
        <v>62.359336148288456</v>
      </c>
      <c r="DJ17" s="72">
        <v>24370</v>
      </c>
      <c r="DK17" s="72">
        <v>23784</v>
      </c>
      <c r="DL17" s="72">
        <v>21160</v>
      </c>
      <c r="DM17" s="72">
        <v>21960</v>
      </c>
      <c r="DN17" s="72">
        <v>20200</v>
      </c>
      <c r="DO17" s="72">
        <v>19504</v>
      </c>
      <c r="DP17" s="72">
        <v>22470</v>
      </c>
      <c r="DQ17" s="3">
        <v>21206</v>
      </c>
      <c r="DR17" s="72">
        <v>23490</v>
      </c>
      <c r="DS17" s="72">
        <v>20739</v>
      </c>
      <c r="DT17" s="72">
        <v>23225</v>
      </c>
      <c r="DU17" s="72">
        <v>21397</v>
      </c>
      <c r="DV17" s="72">
        <v>21900</v>
      </c>
      <c r="DW17" s="72">
        <v>21880</v>
      </c>
      <c r="DX17" s="73">
        <v>21948.928571428572</v>
      </c>
    </row>
    <row r="18" spans="1:128" x14ac:dyDescent="0.25">
      <c r="A18" s="63" t="s">
        <v>43</v>
      </c>
      <c r="B18" s="72">
        <v>27573.917050691245</v>
      </c>
      <c r="C18" s="72">
        <v>28923.516114824793</v>
      </c>
      <c r="D18" s="72">
        <v>24691.779594540283</v>
      </c>
      <c r="E18" s="72">
        <v>31265.454545454548</v>
      </c>
      <c r="F18" s="72">
        <v>61438.991738877521</v>
      </c>
      <c r="G18" s="72">
        <v>27354.245289726274</v>
      </c>
      <c r="H18" s="72">
        <v>29943.147940293969</v>
      </c>
      <c r="I18" s="72">
        <v>25597.436648062965</v>
      </c>
      <c r="J18" s="72">
        <v>26190.404562227439</v>
      </c>
      <c r="K18" s="72">
        <v>24622.334437303733</v>
      </c>
      <c r="L18" s="72">
        <v>27236.631792576783</v>
      </c>
      <c r="M18" s="72">
        <v>26209.981852523983</v>
      </c>
      <c r="N18" s="72">
        <v>23063.745306122448</v>
      </c>
      <c r="O18" s="72">
        <v>25589.513076376839</v>
      </c>
      <c r="P18" s="73">
        <v>29264.364282114489</v>
      </c>
      <c r="R18" s="72">
        <v>820</v>
      </c>
      <c r="S18" s="72">
        <v>632</v>
      </c>
      <c r="T18" s="72">
        <v>750</v>
      </c>
      <c r="U18" s="72">
        <v>548</v>
      </c>
      <c r="V18" s="72">
        <v>770</v>
      </c>
      <c r="W18" s="72">
        <v>395</v>
      </c>
      <c r="X18" s="72">
        <v>730</v>
      </c>
      <c r="Y18" s="72">
        <v>726.8</v>
      </c>
      <c r="Z18" s="72">
        <v>681</v>
      </c>
      <c r="AA18" s="72">
        <v>606</v>
      </c>
      <c r="AB18" s="72">
        <v>426</v>
      </c>
      <c r="AC18" s="72">
        <v>743</v>
      </c>
      <c r="AD18" s="72">
        <v>570</v>
      </c>
      <c r="AE18" s="72">
        <v>335</v>
      </c>
      <c r="AF18" s="73">
        <v>623.77142857142849</v>
      </c>
      <c r="AH18" s="72">
        <v>22857.142857142859</v>
      </c>
      <c r="AI18" s="72">
        <v>24166.716114824794</v>
      </c>
      <c r="AJ18" s="72">
        <v>21203.435804701625</v>
      </c>
      <c r="AK18" s="72">
        <v>27272.727272727276</v>
      </c>
      <c r="AL18" s="72">
        <v>53978.234582829507</v>
      </c>
      <c r="AM18" s="72">
        <v>24941.37931034483</v>
      </c>
      <c r="AN18" s="72">
        <v>25728.790999999976</v>
      </c>
      <c r="AO18" s="72">
        <v>21578.611632270167</v>
      </c>
      <c r="AP18" s="72">
        <v>21065.313653136531</v>
      </c>
      <c r="AQ18" s="72">
        <v>20523.717836513217</v>
      </c>
      <c r="AR18" s="72">
        <v>22729.840072007573</v>
      </c>
      <c r="AS18" s="72">
        <v>22089.23076923077</v>
      </c>
      <c r="AT18" s="72">
        <v>17700.48</v>
      </c>
      <c r="AU18" s="72">
        <v>21886.269070735092</v>
      </c>
      <c r="AV18" s="73">
        <v>24837.277855461725</v>
      </c>
      <c r="AX18" s="72">
        <v>4716.7741935483873</v>
      </c>
      <c r="AY18" s="72">
        <v>4756.8</v>
      </c>
      <c r="AZ18" s="72">
        <v>3488.3437898386587</v>
      </c>
      <c r="BA18" s="72">
        <v>3992.7272727272725</v>
      </c>
      <c r="BB18" s="72">
        <v>7460.7571560480146</v>
      </c>
      <c r="BC18" s="72">
        <v>2412.8659793814431</v>
      </c>
      <c r="BD18" s="72">
        <v>4214.3569402939929</v>
      </c>
      <c r="BE18" s="72">
        <v>4018.8250157927982</v>
      </c>
      <c r="BF18" s="72">
        <v>5125.090909090909</v>
      </c>
      <c r="BG18" s="72">
        <v>4098.616600790514</v>
      </c>
      <c r="BH18" s="72">
        <v>4506.7917205692111</v>
      </c>
      <c r="BI18" s="72">
        <v>4120.7510832932121</v>
      </c>
      <c r="BJ18" s="72">
        <v>5363.2653061224491</v>
      </c>
      <c r="BK18" s="72">
        <v>3703.2440056417486</v>
      </c>
      <c r="BL18" s="73">
        <v>4427.0864266527578</v>
      </c>
      <c r="BN18" s="74">
        <v>21</v>
      </c>
      <c r="BO18" s="74">
        <v>20.751350643473049</v>
      </c>
      <c r="BP18" s="74">
        <v>22.12</v>
      </c>
      <c r="BQ18" s="95">
        <v>17.38</v>
      </c>
      <c r="BR18" s="74">
        <v>8.27</v>
      </c>
      <c r="BS18" s="76">
        <v>17.399999999999999</v>
      </c>
      <c r="BT18" s="74">
        <v>17.863256769430031</v>
      </c>
      <c r="BU18" s="75">
        <v>21.32</v>
      </c>
      <c r="BV18" s="74">
        <v>21.68</v>
      </c>
      <c r="BW18" s="74">
        <v>22.852</v>
      </c>
      <c r="BX18" s="74">
        <v>21.149290909090908</v>
      </c>
      <c r="BY18" s="74">
        <v>22.1</v>
      </c>
      <c r="BZ18" s="74">
        <v>25</v>
      </c>
      <c r="CA18" s="74">
        <v>21.63</v>
      </c>
      <c r="CB18" s="75">
        <v>20.036849880142427</v>
      </c>
      <c r="CD18" s="72">
        <v>40000</v>
      </c>
      <c r="CE18" s="72">
        <v>41791</v>
      </c>
      <c r="CF18" s="72">
        <v>39085</v>
      </c>
      <c r="CG18" s="72">
        <v>39500</v>
      </c>
      <c r="CH18" s="72">
        <v>37200</v>
      </c>
      <c r="CI18" s="72">
        <v>36165</v>
      </c>
      <c r="CJ18" s="72">
        <v>38300</v>
      </c>
      <c r="CK18" s="3">
        <v>38338</v>
      </c>
      <c r="CL18" s="72">
        <v>38058</v>
      </c>
      <c r="CM18" s="72">
        <v>39084</v>
      </c>
      <c r="CN18" s="72">
        <v>40060</v>
      </c>
      <c r="CO18" s="72">
        <v>40681</v>
      </c>
      <c r="CP18" s="72">
        <v>36876</v>
      </c>
      <c r="CQ18" s="72">
        <v>39450</v>
      </c>
      <c r="CR18" s="73">
        <v>38899.142857142855</v>
      </c>
      <c r="CT18" s="74">
        <v>62</v>
      </c>
      <c r="CU18" s="95">
        <v>60</v>
      </c>
      <c r="CV18" s="74">
        <v>72.790990595495231</v>
      </c>
      <c r="CW18" s="95">
        <v>66</v>
      </c>
      <c r="CX18" s="74">
        <v>32.49</v>
      </c>
      <c r="CY18" s="76">
        <v>97</v>
      </c>
      <c r="CZ18" s="74">
        <v>63.981291527999986</v>
      </c>
      <c r="DA18" s="75">
        <v>63.32</v>
      </c>
      <c r="DB18" s="75">
        <v>55</v>
      </c>
      <c r="DC18" s="74">
        <v>60.72</v>
      </c>
      <c r="DD18" s="74">
        <v>61.84</v>
      </c>
      <c r="DE18" s="74">
        <v>62.309999999999995</v>
      </c>
      <c r="DF18" s="74">
        <v>49</v>
      </c>
      <c r="DG18" s="74">
        <v>70.900000000000006</v>
      </c>
      <c r="DH18" s="75">
        <v>62.668020151678228</v>
      </c>
      <c r="DJ18" s="72">
        <v>24370</v>
      </c>
      <c r="DK18" s="72">
        <v>23784</v>
      </c>
      <c r="DL18" s="72">
        <v>21160</v>
      </c>
      <c r="DM18" s="72">
        <v>21960</v>
      </c>
      <c r="DN18" s="72">
        <v>20200</v>
      </c>
      <c r="DO18" s="72">
        <v>19504</v>
      </c>
      <c r="DP18" s="72">
        <v>22470</v>
      </c>
      <c r="DQ18" s="3">
        <v>21206</v>
      </c>
      <c r="DR18" s="72">
        <v>23490</v>
      </c>
      <c r="DS18" s="72">
        <v>20739</v>
      </c>
      <c r="DT18" s="72">
        <v>23225</v>
      </c>
      <c r="DU18" s="72">
        <v>21397</v>
      </c>
      <c r="DV18" s="72">
        <v>21900</v>
      </c>
      <c r="DW18" s="72">
        <v>21880</v>
      </c>
      <c r="DX18" s="73">
        <v>21948.928571428572</v>
      </c>
    </row>
    <row r="19" spans="1:128" x14ac:dyDescent="0.25">
      <c r="A19" s="63" t="s">
        <v>50</v>
      </c>
      <c r="B19" s="72">
        <v>27042.355588897222</v>
      </c>
      <c r="C19" s="72">
        <v>34724.17087714286</v>
      </c>
      <c r="D19" s="72">
        <v>30362.9300665874</v>
      </c>
      <c r="E19" s="72">
        <v>29019.126427954303</v>
      </c>
      <c r="F19" s="72">
        <v>22124.254769131345</v>
      </c>
      <c r="G19" s="72">
        <v>24898.876342075742</v>
      </c>
      <c r="H19" s="72">
        <v>27872.89652933507</v>
      </c>
      <c r="I19" s="72">
        <v>29734.643909029241</v>
      </c>
      <c r="J19" s="72">
        <v>29824.712326073062</v>
      </c>
      <c r="K19" s="72">
        <v>29261.339922857151</v>
      </c>
      <c r="L19" s="72">
        <v>29149.242432592095</v>
      </c>
      <c r="M19" s="72">
        <v>31469.322511864637</v>
      </c>
      <c r="N19" s="72" t="s">
        <v>64</v>
      </c>
      <c r="O19" s="72">
        <v>27432.567313912426</v>
      </c>
      <c r="P19" s="73">
        <v>28685.879924419427</v>
      </c>
      <c r="R19" s="72">
        <v>820</v>
      </c>
      <c r="S19" s="72">
        <v>632</v>
      </c>
      <c r="T19" s="72">
        <v>750</v>
      </c>
      <c r="U19" s="72">
        <v>548</v>
      </c>
      <c r="V19" s="72">
        <v>770</v>
      </c>
      <c r="W19" s="72">
        <v>385</v>
      </c>
      <c r="X19" s="72">
        <v>730</v>
      </c>
      <c r="Y19" s="72">
        <v>739.2</v>
      </c>
      <c r="Z19" s="72">
        <v>691</v>
      </c>
      <c r="AA19" s="72">
        <v>629</v>
      </c>
      <c r="AB19" s="72">
        <v>426</v>
      </c>
      <c r="AC19" s="72">
        <v>743</v>
      </c>
      <c r="AD19" s="72" t="s">
        <v>66</v>
      </c>
      <c r="AE19" s="72">
        <v>335</v>
      </c>
      <c r="AF19" s="73">
        <v>630.63076923076926</v>
      </c>
      <c r="AH19" s="72">
        <v>22325.581395348836</v>
      </c>
      <c r="AI19" s="72">
        <v>29967.370877142857</v>
      </c>
      <c r="AJ19" s="72">
        <v>26130.9300665874</v>
      </c>
      <c r="AK19" s="72">
        <v>25026.399155227031</v>
      </c>
      <c r="AL19" s="72">
        <v>18803.706823925866</v>
      </c>
      <c r="AM19" s="72">
        <v>22486.010362694298</v>
      </c>
      <c r="AN19" s="72">
        <v>23658.539589041076</v>
      </c>
      <c r="AO19" s="72">
        <v>25715.818893236443</v>
      </c>
      <c r="AP19" s="72">
        <v>24699.621416982154</v>
      </c>
      <c r="AQ19" s="72">
        <v>25162.723322066635</v>
      </c>
      <c r="AR19" s="72">
        <v>24642.450712022885</v>
      </c>
      <c r="AS19" s="72">
        <v>27348.571428571428</v>
      </c>
      <c r="AT19" s="72" t="s">
        <v>64</v>
      </c>
      <c r="AU19" s="72">
        <v>23729.323308270679</v>
      </c>
      <c r="AV19" s="73">
        <v>24592.08056547058</v>
      </c>
      <c r="AX19" s="72">
        <v>4716.7741935483873</v>
      </c>
      <c r="AY19" s="72">
        <v>4756.8</v>
      </c>
      <c r="AZ19" s="72">
        <v>4232</v>
      </c>
      <c r="BA19" s="72">
        <v>3992.7272727272725</v>
      </c>
      <c r="BB19" s="72">
        <v>3320.5479452054797</v>
      </c>
      <c r="BC19" s="72">
        <v>2412.8659793814431</v>
      </c>
      <c r="BD19" s="72">
        <v>4214.3569402939929</v>
      </c>
      <c r="BE19" s="72">
        <v>4018.8250157927982</v>
      </c>
      <c r="BF19" s="72">
        <v>5125.090909090909</v>
      </c>
      <c r="BG19" s="72">
        <v>4098.616600790514</v>
      </c>
      <c r="BH19" s="72">
        <v>4506.7917205692111</v>
      </c>
      <c r="BI19" s="72">
        <v>4120.7510832932112</v>
      </c>
      <c r="BJ19" s="72" t="s">
        <v>64</v>
      </c>
      <c r="BK19" s="72">
        <v>3703.2440056417486</v>
      </c>
      <c r="BL19" s="73">
        <v>4093.7993589488437</v>
      </c>
      <c r="BN19" s="74">
        <v>21.5</v>
      </c>
      <c r="BO19" s="74">
        <v>16.734601178594055</v>
      </c>
      <c r="BP19" s="74">
        <v>17.948844484480006</v>
      </c>
      <c r="BQ19" s="95">
        <v>18.940000000000001</v>
      </c>
      <c r="BR19" s="74">
        <v>23.74</v>
      </c>
      <c r="BS19" s="76">
        <v>19.3</v>
      </c>
      <c r="BT19" s="74">
        <v>19.426389286213269</v>
      </c>
      <c r="BU19" s="75">
        <v>17.89</v>
      </c>
      <c r="BV19" s="74">
        <v>18.489999999999998</v>
      </c>
      <c r="BW19" s="74">
        <v>18.638999999999999</v>
      </c>
      <c r="BX19" s="74">
        <v>19.5078</v>
      </c>
      <c r="BY19" s="74">
        <v>17.850000000000001</v>
      </c>
      <c r="BZ19" s="74" t="s">
        <v>66</v>
      </c>
      <c r="CA19" s="74">
        <v>19.95</v>
      </c>
      <c r="CB19" s="75">
        <v>19.224356534560567</v>
      </c>
      <c r="CD19" s="72">
        <v>40000</v>
      </c>
      <c r="CE19" s="72">
        <v>41791</v>
      </c>
      <c r="CF19" s="72">
        <v>39085</v>
      </c>
      <c r="CG19" s="72">
        <v>39500</v>
      </c>
      <c r="CH19" s="72">
        <v>37200</v>
      </c>
      <c r="CI19" s="72">
        <v>36165</v>
      </c>
      <c r="CJ19" s="72">
        <v>38300</v>
      </c>
      <c r="CK19" s="3">
        <v>38338</v>
      </c>
      <c r="CL19" s="72">
        <v>38058</v>
      </c>
      <c r="CM19" s="72">
        <v>39084</v>
      </c>
      <c r="CN19" s="72">
        <v>40060</v>
      </c>
      <c r="CO19" s="72">
        <v>40681</v>
      </c>
      <c r="CP19" s="72" t="s">
        <v>66</v>
      </c>
      <c r="CQ19" s="72">
        <v>39450</v>
      </c>
      <c r="CR19" s="73">
        <v>39054.769230769234</v>
      </c>
      <c r="CT19" s="74">
        <v>62</v>
      </c>
      <c r="CU19" s="95">
        <v>60</v>
      </c>
      <c r="CV19" s="74">
        <v>60</v>
      </c>
      <c r="CW19" s="95">
        <v>66</v>
      </c>
      <c r="CX19" s="74">
        <v>73</v>
      </c>
      <c r="CY19" s="76">
        <v>97</v>
      </c>
      <c r="CZ19" s="74">
        <v>63.981291527999986</v>
      </c>
      <c r="DA19" s="75">
        <v>63.32</v>
      </c>
      <c r="DB19" s="75">
        <v>55</v>
      </c>
      <c r="DC19" s="74">
        <v>60.72</v>
      </c>
      <c r="DD19" s="74">
        <v>61.84</v>
      </c>
      <c r="DE19" s="74">
        <v>62.31</v>
      </c>
      <c r="DF19" s="74" t="s">
        <v>66</v>
      </c>
      <c r="DG19" s="74">
        <v>70.900000000000006</v>
      </c>
      <c r="DH19" s="75">
        <v>65.851637809846153</v>
      </c>
      <c r="DJ19" s="72">
        <v>24370</v>
      </c>
      <c r="DK19" s="72">
        <v>23784</v>
      </c>
      <c r="DL19" s="72">
        <v>21160</v>
      </c>
      <c r="DM19" s="72">
        <v>21960</v>
      </c>
      <c r="DN19" s="72">
        <v>20200</v>
      </c>
      <c r="DO19" s="72">
        <v>19504</v>
      </c>
      <c r="DP19" s="72">
        <v>22470</v>
      </c>
      <c r="DQ19" s="3">
        <v>21206</v>
      </c>
      <c r="DR19" s="72">
        <v>23490</v>
      </c>
      <c r="DS19" s="72">
        <v>20739</v>
      </c>
      <c r="DT19" s="72">
        <v>23225</v>
      </c>
      <c r="DU19" s="72">
        <v>21397</v>
      </c>
      <c r="DV19" s="72" t="s">
        <v>66</v>
      </c>
      <c r="DW19" s="72">
        <v>21880</v>
      </c>
      <c r="DX19" s="73">
        <v>21952.692307692309</v>
      </c>
    </row>
    <row r="20" spans="1:128" x14ac:dyDescent="0.25">
      <c r="A20" s="63" t="s">
        <v>46</v>
      </c>
      <c r="B20" s="72">
        <v>27251.985461154018</v>
      </c>
      <c r="C20" s="72">
        <v>27661.296333333325</v>
      </c>
      <c r="D20" s="72">
        <v>23960.784694776601</v>
      </c>
      <c r="E20" s="72">
        <v>25440.69107363225</v>
      </c>
      <c r="F20" s="72" t="s">
        <v>64</v>
      </c>
      <c r="G20" s="72">
        <v>25086.847170604015</v>
      </c>
      <c r="H20" s="72" t="s">
        <v>64</v>
      </c>
      <c r="I20" s="72">
        <v>24968.55179174908</v>
      </c>
      <c r="J20" s="72">
        <v>26190.404562227439</v>
      </c>
      <c r="K20" s="72">
        <v>24622.334437303733</v>
      </c>
      <c r="L20" s="72">
        <v>29651.412189456285</v>
      </c>
      <c r="M20" s="72">
        <v>25769.176803914055</v>
      </c>
      <c r="N20" s="72">
        <v>23801.265306122448</v>
      </c>
      <c r="O20" s="72">
        <v>24567.060664963032</v>
      </c>
      <c r="P20" s="73">
        <v>25747.650874103023</v>
      </c>
      <c r="R20" s="72">
        <v>3600</v>
      </c>
      <c r="S20" s="72">
        <v>3429</v>
      </c>
      <c r="T20" s="72">
        <v>750</v>
      </c>
      <c r="U20" s="72">
        <v>548</v>
      </c>
      <c r="V20" s="72" t="s">
        <v>65</v>
      </c>
      <c r="W20" s="72">
        <v>385</v>
      </c>
      <c r="X20" s="72" t="s">
        <v>66</v>
      </c>
      <c r="Y20" s="72">
        <v>724.9</v>
      </c>
      <c r="Z20" s="72">
        <v>681</v>
      </c>
      <c r="AA20" s="72">
        <v>606</v>
      </c>
      <c r="AB20" s="72">
        <v>426</v>
      </c>
      <c r="AC20" s="72">
        <v>743</v>
      </c>
      <c r="AD20" s="72">
        <v>2586</v>
      </c>
      <c r="AE20" s="72">
        <v>335</v>
      </c>
      <c r="AF20" s="73">
        <v>1234.4916666666666</v>
      </c>
      <c r="AH20" s="72">
        <v>22535.211267605631</v>
      </c>
      <c r="AI20" s="72">
        <v>22904.496333333325</v>
      </c>
      <c r="AJ20" s="72">
        <v>20406.132666840338</v>
      </c>
      <c r="AK20" s="72">
        <v>21447.963800904978</v>
      </c>
      <c r="AL20" s="72" t="s">
        <v>64</v>
      </c>
      <c r="AM20" s="72">
        <v>22673.98119122257</v>
      </c>
      <c r="AN20" s="72" t="s">
        <v>64</v>
      </c>
      <c r="AO20" s="72">
        <v>20949.726775956282</v>
      </c>
      <c r="AP20" s="72">
        <v>21065.313653136531</v>
      </c>
      <c r="AQ20" s="72">
        <v>20523.717836513217</v>
      </c>
      <c r="AR20" s="72">
        <v>25144.620468887075</v>
      </c>
      <c r="AS20" s="72">
        <v>21648.425720620842</v>
      </c>
      <c r="AT20" s="72">
        <v>18438</v>
      </c>
      <c r="AU20" s="72">
        <v>20863.816659321285</v>
      </c>
      <c r="AV20" s="73">
        <v>21550.11719786184</v>
      </c>
      <c r="AX20" s="72">
        <v>4716.7741935483873</v>
      </c>
      <c r="AY20" s="72">
        <v>4756.8</v>
      </c>
      <c r="AZ20" s="72">
        <v>3554.6520279362617</v>
      </c>
      <c r="BA20" s="72">
        <v>3992.7272727272725</v>
      </c>
      <c r="BB20" s="72" t="s">
        <v>64</v>
      </c>
      <c r="BC20" s="72">
        <v>2412.8659793814431</v>
      </c>
      <c r="BD20" s="72" t="s">
        <v>64</v>
      </c>
      <c r="BE20" s="72">
        <v>4018.8250157927982</v>
      </c>
      <c r="BF20" s="72">
        <v>5125.090909090909</v>
      </c>
      <c r="BG20" s="72">
        <v>4098.616600790514</v>
      </c>
      <c r="BH20" s="72">
        <v>4506.7917205692111</v>
      </c>
      <c r="BI20" s="72">
        <v>4120.7510832932121</v>
      </c>
      <c r="BJ20" s="72">
        <v>5363.2653061224491</v>
      </c>
      <c r="BK20" s="72">
        <v>3703.2440056417486</v>
      </c>
      <c r="BL20" s="73">
        <v>4197.5336762411835</v>
      </c>
      <c r="BN20" s="74">
        <v>21.3</v>
      </c>
      <c r="BO20" s="74">
        <v>21.894914985324068</v>
      </c>
      <c r="BP20" s="74">
        <v>22.984266919040007</v>
      </c>
      <c r="BQ20" s="95">
        <v>22.1</v>
      </c>
      <c r="BR20" s="74" t="s">
        <v>65</v>
      </c>
      <c r="BS20" s="76">
        <v>19.14</v>
      </c>
      <c r="BT20" s="74" t="s">
        <v>66</v>
      </c>
      <c r="BU20" s="75">
        <v>21.96</v>
      </c>
      <c r="BV20" s="74">
        <v>21.68</v>
      </c>
      <c r="BW20" s="74">
        <v>22.852</v>
      </c>
      <c r="BX20" s="74">
        <v>19.118204651162792</v>
      </c>
      <c r="BY20" s="74">
        <v>22.55</v>
      </c>
      <c r="BZ20" s="74">
        <v>24</v>
      </c>
      <c r="CA20" s="74">
        <v>22.69</v>
      </c>
      <c r="CB20" s="75">
        <v>21.855782212960573</v>
      </c>
      <c r="CD20" s="72">
        <v>40000</v>
      </c>
      <c r="CE20" s="72">
        <v>41791</v>
      </c>
      <c r="CF20" s="72">
        <v>39085</v>
      </c>
      <c r="CG20" s="72">
        <v>39500</v>
      </c>
      <c r="CH20" s="72" t="s">
        <v>65</v>
      </c>
      <c r="CI20" s="72">
        <v>36165</v>
      </c>
      <c r="CJ20" s="72" t="s">
        <v>66</v>
      </c>
      <c r="CK20" s="3">
        <v>38338</v>
      </c>
      <c r="CL20" s="72">
        <v>38058</v>
      </c>
      <c r="CM20" s="72">
        <v>39084</v>
      </c>
      <c r="CN20" s="72">
        <v>40060</v>
      </c>
      <c r="CO20" s="72">
        <v>40681</v>
      </c>
      <c r="CP20" s="72">
        <v>36876</v>
      </c>
      <c r="CQ20" s="72">
        <v>39450</v>
      </c>
      <c r="CR20" s="73">
        <v>39090.666666666664</v>
      </c>
      <c r="CT20" s="74">
        <v>62</v>
      </c>
      <c r="CU20" s="95">
        <v>60</v>
      </c>
      <c r="CV20" s="74">
        <v>71.433152388595218</v>
      </c>
      <c r="CW20" s="95">
        <v>66</v>
      </c>
      <c r="CX20" s="74" t="s">
        <v>65</v>
      </c>
      <c r="CY20" s="76">
        <v>97</v>
      </c>
      <c r="CZ20" s="74" t="s">
        <v>66</v>
      </c>
      <c r="DA20" s="75">
        <v>63.32</v>
      </c>
      <c r="DB20" s="75">
        <v>55</v>
      </c>
      <c r="DC20" s="74">
        <v>60.72</v>
      </c>
      <c r="DD20" s="74">
        <v>61.84</v>
      </c>
      <c r="DE20" s="74">
        <v>62.309999999999995</v>
      </c>
      <c r="DF20" s="74">
        <v>49</v>
      </c>
      <c r="DG20" s="74">
        <v>70.900000000000006</v>
      </c>
      <c r="DH20" s="75">
        <v>64.960262699049593</v>
      </c>
      <c r="DJ20" s="72">
        <v>24370</v>
      </c>
      <c r="DK20" s="72">
        <v>23784</v>
      </c>
      <c r="DL20" s="72">
        <v>21160</v>
      </c>
      <c r="DM20" s="72">
        <v>21960</v>
      </c>
      <c r="DN20" s="72" t="s">
        <v>65</v>
      </c>
      <c r="DO20" s="72">
        <v>19504</v>
      </c>
      <c r="DP20" s="72" t="s">
        <v>66</v>
      </c>
      <c r="DQ20" s="3">
        <v>21206</v>
      </c>
      <c r="DR20" s="72">
        <v>23490</v>
      </c>
      <c r="DS20" s="72">
        <v>20739</v>
      </c>
      <c r="DT20" s="72">
        <v>23225</v>
      </c>
      <c r="DU20" s="72">
        <v>21397</v>
      </c>
      <c r="DV20" s="72">
        <v>21900</v>
      </c>
      <c r="DW20" s="72">
        <v>21880</v>
      </c>
      <c r="DX20" s="73">
        <v>22051.25</v>
      </c>
    </row>
    <row r="21" spans="1:128" s="61" customFormat="1" x14ac:dyDescent="0.25">
      <c r="CD21" s="62">
        <f>$CR$6</f>
        <v>38899.142857142855</v>
      </c>
      <c r="CE21" s="62">
        <f t="shared" ref="CE21:CQ21" si="0">$CR$6</f>
        <v>38899.142857142855</v>
      </c>
      <c r="CF21" s="62">
        <f t="shared" si="0"/>
        <v>38899.142857142855</v>
      </c>
      <c r="CG21" s="62">
        <f t="shared" si="0"/>
        <v>38899.142857142855</v>
      </c>
      <c r="CH21" s="62">
        <f t="shared" si="0"/>
        <v>38899.142857142855</v>
      </c>
      <c r="CI21" s="62">
        <f t="shared" si="0"/>
        <v>38899.142857142855</v>
      </c>
      <c r="CJ21" s="62">
        <f t="shared" si="0"/>
        <v>38899.142857142855</v>
      </c>
      <c r="CK21" s="62">
        <f t="shared" si="0"/>
        <v>38899.142857142855</v>
      </c>
      <c r="CL21" s="62">
        <f t="shared" si="0"/>
        <v>38899.142857142855</v>
      </c>
      <c r="CM21" s="62">
        <f t="shared" si="0"/>
        <v>38899.142857142855</v>
      </c>
      <c r="CN21" s="62">
        <f t="shared" si="0"/>
        <v>38899.142857142855</v>
      </c>
      <c r="CO21" s="62">
        <f t="shared" si="0"/>
        <v>38899.142857142855</v>
      </c>
      <c r="CP21" s="62">
        <f t="shared" si="0"/>
        <v>38899.142857142855</v>
      </c>
      <c r="CQ21" s="62">
        <f t="shared" si="0"/>
        <v>38899.142857142855</v>
      </c>
      <c r="DJ21" s="62">
        <f>$DX$6</f>
        <v>21948.928571428572</v>
      </c>
      <c r="DK21" s="62">
        <f t="shared" ref="DK21:DW21" si="1">$DX$6</f>
        <v>21948.928571428572</v>
      </c>
      <c r="DL21" s="62">
        <f t="shared" si="1"/>
        <v>21948.928571428572</v>
      </c>
      <c r="DM21" s="62">
        <f t="shared" si="1"/>
        <v>21948.928571428572</v>
      </c>
      <c r="DN21" s="62">
        <f t="shared" si="1"/>
        <v>21948.928571428572</v>
      </c>
      <c r="DO21" s="62">
        <f t="shared" si="1"/>
        <v>21948.928571428572</v>
      </c>
      <c r="DP21" s="62">
        <f t="shared" si="1"/>
        <v>21948.928571428572</v>
      </c>
      <c r="DQ21" s="62">
        <f t="shared" si="1"/>
        <v>21948.928571428572</v>
      </c>
      <c r="DR21" s="62">
        <f t="shared" si="1"/>
        <v>21948.928571428572</v>
      </c>
      <c r="DS21" s="62">
        <f t="shared" si="1"/>
        <v>21948.928571428572</v>
      </c>
      <c r="DT21" s="62">
        <f t="shared" si="1"/>
        <v>21948.928571428572</v>
      </c>
      <c r="DU21" s="62">
        <f t="shared" si="1"/>
        <v>21948.928571428572</v>
      </c>
      <c r="DV21" s="62">
        <f t="shared" si="1"/>
        <v>21948.928571428572</v>
      </c>
      <c r="DW21" s="62">
        <f t="shared" si="1"/>
        <v>21948.928571428572</v>
      </c>
    </row>
    <row r="22" spans="1:128" x14ac:dyDescent="0.25">
      <c r="A22" s="66" t="s">
        <v>32</v>
      </c>
    </row>
    <row r="23" spans="1:128" x14ac:dyDescent="0.25">
      <c r="A23" s="63" t="s">
        <v>56</v>
      </c>
      <c r="B23" s="72">
        <v>27925.071428571428</v>
      </c>
      <c r="C23" s="72">
        <v>27691.745110663982</v>
      </c>
      <c r="D23" s="72">
        <v>26582.667230253614</v>
      </c>
      <c r="E23" s="72">
        <v>26273.399818371399</v>
      </c>
      <c r="F23" s="72">
        <v>23064.274240672057</v>
      </c>
      <c r="G23" s="72">
        <v>25204.992005597738</v>
      </c>
      <c r="H23" s="72">
        <v>27410.310013062022</v>
      </c>
      <c r="I23" s="72">
        <v>25264.911554502309</v>
      </c>
      <c r="J23" s="72">
        <v>25281.015595702913</v>
      </c>
      <c r="K23" s="72">
        <v>25265.018900642088</v>
      </c>
      <c r="L23" s="72">
        <v>26496.029986637717</v>
      </c>
      <c r="M23" s="72">
        <v>25974.462755806708</v>
      </c>
      <c r="N23" s="72">
        <v>28342.940981798125</v>
      </c>
      <c r="O23" s="72">
        <v>25061.146433994767</v>
      </c>
      <c r="P23" s="73">
        <v>26131.284718305487</v>
      </c>
      <c r="R23" s="72">
        <v>0</v>
      </c>
      <c r="S23" s="72">
        <v>0</v>
      </c>
      <c r="T23" s="72">
        <v>0</v>
      </c>
      <c r="U23" s="72">
        <v>265</v>
      </c>
      <c r="V23" s="72">
        <v>0</v>
      </c>
      <c r="W23" s="72">
        <v>226</v>
      </c>
      <c r="X23" s="72">
        <v>0</v>
      </c>
      <c r="Y23" s="3">
        <v>75.8</v>
      </c>
      <c r="Z23" s="72">
        <v>76</v>
      </c>
      <c r="AA23" s="72">
        <v>124</v>
      </c>
      <c r="AB23" s="72">
        <v>0</v>
      </c>
      <c r="AC23" s="72">
        <v>0</v>
      </c>
      <c r="AD23" s="72">
        <v>0</v>
      </c>
      <c r="AE23" s="72">
        <v>335</v>
      </c>
      <c r="AF23" s="73">
        <v>183.63333333333333</v>
      </c>
      <c r="AH23" s="72">
        <v>19569.642857142859</v>
      </c>
      <c r="AI23" s="72">
        <v>20896.316539235409</v>
      </c>
      <c r="AJ23" s="72">
        <v>21797.530743926316</v>
      </c>
      <c r="AK23" s="72">
        <v>19938.784433756013</v>
      </c>
      <c r="AL23" s="72">
        <v>18587.819947043248</v>
      </c>
      <c r="AM23" s="72">
        <v>18694.61648404002</v>
      </c>
      <c r="AN23" s="72">
        <v>21667.096294547286</v>
      </c>
      <c r="AO23" s="72">
        <v>19510.230414746544</v>
      </c>
      <c r="AP23" s="72">
        <v>21419.645732689212</v>
      </c>
      <c r="AQ23" s="72">
        <v>19910.715974652416</v>
      </c>
      <c r="AR23" s="72">
        <v>20058.053548661279</v>
      </c>
      <c r="AS23" s="72">
        <v>20167.949865711729</v>
      </c>
      <c r="AT23" s="72">
        <v>22979.675675675677</v>
      </c>
      <c r="AU23" s="72">
        <v>20207.91168353266</v>
      </c>
      <c r="AV23" s="73">
        <v>20386.142156811471</v>
      </c>
      <c r="AX23" s="72">
        <v>8355.4285714285706</v>
      </c>
      <c r="AY23" s="72">
        <v>6795.4285714285716</v>
      </c>
      <c r="AZ23" s="72">
        <v>4785.1364863272984</v>
      </c>
      <c r="BA23" s="72">
        <v>6334.6153846153848</v>
      </c>
      <c r="BB23" s="72">
        <v>4476.454293628809</v>
      </c>
      <c r="BC23" s="72">
        <v>6510.3755215577185</v>
      </c>
      <c r="BD23" s="72">
        <v>5743.2137185147349</v>
      </c>
      <c r="BE23" s="72">
        <v>5754.6811397557667</v>
      </c>
      <c r="BF23" s="72">
        <v>3861.3698630136987</v>
      </c>
      <c r="BG23" s="72">
        <v>5354.302925989673</v>
      </c>
      <c r="BH23" s="72">
        <v>6437.9764379764383</v>
      </c>
      <c r="BI23" s="72">
        <v>5806.5128900949794</v>
      </c>
      <c r="BJ23" s="72">
        <v>5363.2653061224491</v>
      </c>
      <c r="BK23" s="72">
        <v>4853.2347504621075</v>
      </c>
      <c r="BL23" s="73">
        <v>5745.1425614940163</v>
      </c>
      <c r="BN23" s="74">
        <v>22.4</v>
      </c>
      <c r="BO23" s="76">
        <v>21.672719167976901</v>
      </c>
      <c r="BP23" s="74">
        <v>20.243210351840006</v>
      </c>
      <c r="BQ23" s="76">
        <v>22.87</v>
      </c>
      <c r="BR23" s="76">
        <v>22.66</v>
      </c>
      <c r="BS23" s="75">
        <v>20.99</v>
      </c>
      <c r="BT23" s="74">
        <v>19.960219593838119</v>
      </c>
      <c r="BU23" s="75">
        <v>21.7</v>
      </c>
      <c r="BV23" s="74">
        <v>18.63</v>
      </c>
      <c r="BW23" s="74">
        <v>21.146000000000001</v>
      </c>
      <c r="BX23" s="74">
        <v>21.390909090909094</v>
      </c>
      <c r="BY23" s="74">
        <v>22.34</v>
      </c>
      <c r="BZ23" s="74">
        <v>18.5</v>
      </c>
      <c r="CA23" s="74">
        <v>21.74</v>
      </c>
      <c r="CB23" s="75">
        <v>21.160218443183151</v>
      </c>
      <c r="CD23" s="72">
        <v>36530</v>
      </c>
      <c r="CE23" s="72">
        <v>37740</v>
      </c>
      <c r="CF23" s="72">
        <v>36771</v>
      </c>
      <c r="CG23" s="72">
        <v>38000</v>
      </c>
      <c r="CH23" s="72">
        <v>35100</v>
      </c>
      <c r="CI23" s="72">
        <v>32700</v>
      </c>
      <c r="CJ23" s="72">
        <v>36040</v>
      </c>
      <c r="CK23" s="3">
        <v>35281</v>
      </c>
      <c r="CL23" s="72">
        <v>33254</v>
      </c>
      <c r="CM23" s="72">
        <v>35086</v>
      </c>
      <c r="CN23" s="72">
        <v>35755</v>
      </c>
      <c r="CO23" s="72">
        <v>37546</v>
      </c>
      <c r="CP23" s="72">
        <v>35427</v>
      </c>
      <c r="CQ23" s="72">
        <v>36610</v>
      </c>
      <c r="CR23" s="73">
        <v>35845.714285714283</v>
      </c>
      <c r="CT23" s="74">
        <v>35</v>
      </c>
      <c r="CU23" s="76">
        <v>42</v>
      </c>
      <c r="CV23" s="74">
        <v>53.064317125652018</v>
      </c>
      <c r="CW23" s="76">
        <v>41.6</v>
      </c>
      <c r="CX23" s="76">
        <v>54.15</v>
      </c>
      <c r="CY23" s="75">
        <v>35.950000000000003</v>
      </c>
      <c r="CZ23" s="74">
        <v>47.868669611532006</v>
      </c>
      <c r="DA23" s="75">
        <v>44.22</v>
      </c>
      <c r="DB23" s="74">
        <v>73</v>
      </c>
      <c r="DC23" s="74">
        <v>46.48</v>
      </c>
      <c r="DD23" s="74">
        <v>43.29</v>
      </c>
      <c r="DE23" s="74">
        <v>44.22</v>
      </c>
      <c r="DF23" s="74">
        <v>49</v>
      </c>
      <c r="DG23" s="74">
        <v>54.1</v>
      </c>
      <c r="DH23" s="75">
        <v>47.42449905265601</v>
      </c>
      <c r="DJ23" s="72">
        <v>24370</v>
      </c>
      <c r="DK23" s="72">
        <v>23784</v>
      </c>
      <c r="DL23" s="72">
        <v>21160</v>
      </c>
      <c r="DM23" s="72">
        <v>21960</v>
      </c>
      <c r="DN23" s="72">
        <v>20200</v>
      </c>
      <c r="DO23" s="72">
        <v>19504</v>
      </c>
      <c r="DP23" s="72">
        <v>22910</v>
      </c>
      <c r="DQ23" s="3">
        <v>21206</v>
      </c>
      <c r="DR23" s="72">
        <v>23490</v>
      </c>
      <c r="DS23" s="72">
        <v>20739</v>
      </c>
      <c r="DT23" s="72">
        <v>23225</v>
      </c>
      <c r="DU23" s="72">
        <v>21397</v>
      </c>
      <c r="DV23" s="72">
        <v>21900</v>
      </c>
      <c r="DW23" s="72">
        <v>21880</v>
      </c>
      <c r="DX23" s="73">
        <v>21980.357142857141</v>
      </c>
    </row>
    <row r="24" spans="1:128" x14ac:dyDescent="0.25">
      <c r="A24" s="63" t="s">
        <v>47</v>
      </c>
      <c r="B24" s="72">
        <v>35727.422138836773</v>
      </c>
      <c r="C24" s="72">
        <v>35959.66306060605</v>
      </c>
      <c r="D24" s="72">
        <v>39223.930440162701</v>
      </c>
      <c r="E24" s="72">
        <v>33316.863905325445</v>
      </c>
      <c r="F24" s="72">
        <v>27745.651049976026</v>
      </c>
      <c r="G24" s="72">
        <v>32583.130428354954</v>
      </c>
      <c r="H24" s="72">
        <v>34921.256071139986</v>
      </c>
      <c r="I24" s="72">
        <v>32377.587072027032</v>
      </c>
      <c r="J24" s="72">
        <v>39927.599081866865</v>
      </c>
      <c r="K24" s="72">
        <v>34289.47898758878</v>
      </c>
      <c r="L24" s="72">
        <v>31967.615931019252</v>
      </c>
      <c r="M24" s="72">
        <v>32857.437443385104</v>
      </c>
      <c r="N24" s="72">
        <v>30370.559423769508</v>
      </c>
      <c r="O24" s="72">
        <v>27475.273885374565</v>
      </c>
      <c r="P24" s="73">
        <v>33481.676351388072</v>
      </c>
      <c r="R24" s="72">
        <v>0</v>
      </c>
      <c r="S24" s="72">
        <v>0</v>
      </c>
      <c r="T24" s="72">
        <v>0</v>
      </c>
      <c r="U24" s="72">
        <v>265</v>
      </c>
      <c r="V24" s="72">
        <v>0</v>
      </c>
      <c r="W24" s="72">
        <v>257</v>
      </c>
      <c r="X24" s="72">
        <v>0</v>
      </c>
      <c r="Y24" s="3">
        <v>97.1</v>
      </c>
      <c r="Z24" s="72">
        <v>120</v>
      </c>
      <c r="AA24" s="72">
        <v>168</v>
      </c>
      <c r="AB24" s="72">
        <v>0</v>
      </c>
      <c r="AC24" s="72">
        <v>0</v>
      </c>
      <c r="AD24" s="72">
        <v>0</v>
      </c>
      <c r="AE24" s="72">
        <v>335</v>
      </c>
      <c r="AF24" s="73">
        <v>207.01666666666665</v>
      </c>
      <c r="AH24" s="72">
        <v>26729.268292682929</v>
      </c>
      <c r="AI24" s="72">
        <v>28031.663060606046</v>
      </c>
      <c r="AJ24" s="72">
        <v>33641.080730177302</v>
      </c>
      <c r="AK24" s="72">
        <v>26982.248520710062</v>
      </c>
      <c r="AL24" s="72">
        <v>20748.768472906402</v>
      </c>
      <c r="AM24" s="72">
        <v>25057.471264367818</v>
      </c>
      <c r="AN24" s="72">
        <v>28202.13009188206</v>
      </c>
      <c r="AO24" s="72">
        <v>25535.1025331725</v>
      </c>
      <c r="AP24" s="72">
        <v>30531.599081866869</v>
      </c>
      <c r="AQ24" s="72">
        <v>28272.360999194199</v>
      </c>
      <c r="AR24" s="72">
        <v>25091.228070175435</v>
      </c>
      <c r="AS24" s="72">
        <v>26134.106728538285</v>
      </c>
      <c r="AT24" s="72">
        <v>25007.294117647059</v>
      </c>
      <c r="AU24" s="72">
        <v>22622.039134912458</v>
      </c>
      <c r="AV24" s="73">
        <v>26613.31150705996</v>
      </c>
      <c r="AX24" s="72">
        <v>8998.1538461538457</v>
      </c>
      <c r="AY24" s="72">
        <v>7928</v>
      </c>
      <c r="AZ24" s="72">
        <v>5582.8497099853967</v>
      </c>
      <c r="BA24" s="72">
        <v>6334.6153846153848</v>
      </c>
      <c r="BB24" s="72">
        <v>6996.882577069623</v>
      </c>
      <c r="BC24" s="72">
        <v>7525.6591639871376</v>
      </c>
      <c r="BD24" s="72">
        <v>6719.1259792579222</v>
      </c>
      <c r="BE24" s="72">
        <v>6842.4845388545309</v>
      </c>
      <c r="BF24" s="72">
        <v>9396</v>
      </c>
      <c r="BG24" s="72">
        <v>6017.1179883945842</v>
      </c>
      <c r="BH24" s="72">
        <v>6876.387860843819</v>
      </c>
      <c r="BI24" s="72">
        <v>6723.3307148468193</v>
      </c>
      <c r="BJ24" s="72">
        <v>5363.2653061224491</v>
      </c>
      <c r="BK24" s="72">
        <v>4853.2347504621075</v>
      </c>
      <c r="BL24" s="73">
        <v>6868.3648443281172</v>
      </c>
      <c r="BN24" s="74">
        <v>16.399999999999999</v>
      </c>
      <c r="BO24" s="76">
        <v>16.156016110098346</v>
      </c>
      <c r="BP24" s="74">
        <v>13.116463277120003</v>
      </c>
      <c r="BQ24" s="76">
        <v>16.899999999999999</v>
      </c>
      <c r="BR24" s="76">
        <v>20.3</v>
      </c>
      <c r="BS24" s="75">
        <v>15.66</v>
      </c>
      <c r="BT24" s="74">
        <v>15.335011879988764</v>
      </c>
      <c r="BU24" s="75">
        <v>16.579999999999998</v>
      </c>
      <c r="BV24" s="74">
        <v>13.07</v>
      </c>
      <c r="BW24" s="74">
        <v>14.891999999999999</v>
      </c>
      <c r="BX24" s="74">
        <v>17.100000000000001</v>
      </c>
      <c r="BY24" s="74">
        <v>17.239999999999998</v>
      </c>
      <c r="BZ24" s="74">
        <v>17</v>
      </c>
      <c r="CA24" s="74">
        <v>19.420000000000002</v>
      </c>
      <c r="CB24" s="75">
        <v>16.369249376229078</v>
      </c>
      <c r="CD24" s="72">
        <v>36530</v>
      </c>
      <c r="CE24" s="72">
        <v>37740</v>
      </c>
      <c r="CF24" s="72">
        <v>36771</v>
      </c>
      <c r="CG24" s="72">
        <v>38000</v>
      </c>
      <c r="CH24" s="72">
        <v>35100</v>
      </c>
      <c r="CI24" s="72">
        <v>32700</v>
      </c>
      <c r="CJ24" s="72">
        <v>36040</v>
      </c>
      <c r="CK24" s="3">
        <v>35281</v>
      </c>
      <c r="CL24" s="72">
        <v>33254</v>
      </c>
      <c r="CM24" s="72">
        <v>35086</v>
      </c>
      <c r="CN24" s="72">
        <v>35755</v>
      </c>
      <c r="CO24" s="72">
        <v>37546</v>
      </c>
      <c r="CP24" s="72">
        <v>35427</v>
      </c>
      <c r="CQ24" s="72">
        <v>36610</v>
      </c>
      <c r="CR24" s="73">
        <v>35845.714285714283</v>
      </c>
      <c r="CT24" s="74">
        <v>32.5</v>
      </c>
      <c r="CU24" s="76">
        <v>36</v>
      </c>
      <c r="CV24" s="74">
        <v>45.482148578322409</v>
      </c>
      <c r="CW24" s="76">
        <v>41.6</v>
      </c>
      <c r="CX24" s="76">
        <v>34.643999999999998</v>
      </c>
      <c r="CY24" s="75">
        <v>31.1</v>
      </c>
      <c r="CZ24" s="74">
        <v>40.916035932155999</v>
      </c>
      <c r="DA24" s="75">
        <v>37.19</v>
      </c>
      <c r="DB24" s="74">
        <v>30</v>
      </c>
      <c r="DC24" s="74">
        <v>41.36</v>
      </c>
      <c r="DD24" s="74">
        <v>40.53</v>
      </c>
      <c r="DE24" s="74">
        <v>38.19</v>
      </c>
      <c r="DF24" s="74">
        <v>49</v>
      </c>
      <c r="DG24" s="74">
        <v>54.1</v>
      </c>
      <c r="DH24" s="75">
        <v>39.472298893605604</v>
      </c>
      <c r="DJ24" s="72">
        <v>24370</v>
      </c>
      <c r="DK24" s="72">
        <v>23784</v>
      </c>
      <c r="DL24" s="72">
        <v>21160</v>
      </c>
      <c r="DM24" s="72">
        <v>21960</v>
      </c>
      <c r="DN24" s="72">
        <v>20200</v>
      </c>
      <c r="DO24" s="72">
        <v>19504</v>
      </c>
      <c r="DP24" s="72">
        <v>22910</v>
      </c>
      <c r="DQ24" s="3">
        <v>21206</v>
      </c>
      <c r="DR24" s="72">
        <v>23490</v>
      </c>
      <c r="DS24" s="72">
        <v>20739</v>
      </c>
      <c r="DT24" s="72">
        <v>23225</v>
      </c>
      <c r="DU24" s="72">
        <v>21397</v>
      </c>
      <c r="DV24" s="72">
        <v>21900</v>
      </c>
      <c r="DW24" s="72">
        <v>21880</v>
      </c>
      <c r="DX24" s="73">
        <v>21980.357142857141</v>
      </c>
    </row>
    <row r="25" spans="1:128" x14ac:dyDescent="0.25">
      <c r="A25" s="63" t="s">
        <v>37</v>
      </c>
      <c r="B25" s="72">
        <v>30430.542337815874</v>
      </c>
      <c r="C25" s="72">
        <v>26105.61918012422</v>
      </c>
      <c r="D25" s="72">
        <v>24677.25378764953</v>
      </c>
      <c r="E25" s="72">
        <v>23186.056626300531</v>
      </c>
      <c r="F25" s="72">
        <v>29374.366368531329</v>
      </c>
      <c r="G25" s="72">
        <v>23571.24508677511</v>
      </c>
      <c r="H25" s="72">
        <v>24503.23207699076</v>
      </c>
      <c r="I25" s="72">
        <v>24479.670082701363</v>
      </c>
      <c r="J25" s="72">
        <v>23412.9622197016</v>
      </c>
      <c r="K25" s="72">
        <v>24261.793495416652</v>
      </c>
      <c r="L25" s="72">
        <v>24709.006312190271</v>
      </c>
      <c r="M25" s="72">
        <v>25113.286244547933</v>
      </c>
      <c r="N25" s="72">
        <v>31128.356215213356</v>
      </c>
      <c r="O25" s="72">
        <v>27052.32520018419</v>
      </c>
      <c r="P25" s="73">
        <v>25857.551088153054</v>
      </c>
      <c r="R25" s="72">
        <v>0</v>
      </c>
      <c r="S25" s="72">
        <v>0</v>
      </c>
      <c r="T25" s="72">
        <v>0</v>
      </c>
      <c r="U25" s="72">
        <v>265</v>
      </c>
      <c r="V25" s="72">
        <v>0</v>
      </c>
      <c r="W25" s="72">
        <v>219</v>
      </c>
      <c r="X25" s="72">
        <v>0</v>
      </c>
      <c r="Y25" s="3">
        <v>73.400000000000006</v>
      </c>
      <c r="Z25" s="72">
        <v>70</v>
      </c>
      <c r="AA25" s="72">
        <v>119</v>
      </c>
      <c r="AB25" s="72">
        <v>0</v>
      </c>
      <c r="AC25" s="72">
        <v>0</v>
      </c>
      <c r="AD25" s="72">
        <v>0</v>
      </c>
      <c r="AE25" s="72">
        <v>335</v>
      </c>
      <c r="AF25" s="73">
        <v>180.23333333333335</v>
      </c>
      <c r="AH25" s="72">
        <v>21700.990099009901</v>
      </c>
      <c r="AI25" s="72">
        <v>19310.190608695648</v>
      </c>
      <c r="AJ25" s="72">
        <v>19892.117301322232</v>
      </c>
      <c r="AK25" s="72">
        <v>16851.441241685145</v>
      </c>
      <c r="AL25" s="72">
        <v>22584.450402144776</v>
      </c>
      <c r="AM25" s="72">
        <v>17060.869565217392</v>
      </c>
      <c r="AN25" s="72">
        <v>18760.018358476027</v>
      </c>
      <c r="AO25" s="72">
        <v>18724.988942945598</v>
      </c>
      <c r="AP25" s="72">
        <v>19551.592356687899</v>
      </c>
      <c r="AQ25" s="72">
        <v>18907.49056942698</v>
      </c>
      <c r="AR25" s="72">
        <v>18271.029874213833</v>
      </c>
      <c r="AS25" s="72">
        <v>19172.425531914894</v>
      </c>
      <c r="AT25" s="72">
        <v>25765.090909090908</v>
      </c>
      <c r="AU25" s="72">
        <v>22199.090449722084</v>
      </c>
      <c r="AV25" s="73">
        <v>19910.84187218238</v>
      </c>
      <c r="AX25" s="72">
        <v>8729.5522388059708</v>
      </c>
      <c r="AY25" s="72">
        <v>6795.4285714285716</v>
      </c>
      <c r="AZ25" s="72">
        <v>4785.1364863272984</v>
      </c>
      <c r="BA25" s="72">
        <v>6334.6153846153848</v>
      </c>
      <c r="BB25" s="72">
        <v>6789.9159663865539</v>
      </c>
      <c r="BC25" s="72">
        <v>6510.3755215577185</v>
      </c>
      <c r="BD25" s="72">
        <v>5743.2137185147349</v>
      </c>
      <c r="BE25" s="72">
        <v>5754.6811397557667</v>
      </c>
      <c r="BF25" s="72">
        <v>3861.3698630136987</v>
      </c>
      <c r="BG25" s="72">
        <v>5354.302925989673</v>
      </c>
      <c r="BH25" s="72">
        <v>6437.9764379764383</v>
      </c>
      <c r="BI25" s="72">
        <v>5940.8607126330407</v>
      </c>
      <c r="BJ25" s="72">
        <v>5363.2653061224491</v>
      </c>
      <c r="BK25" s="72">
        <v>4853.2347504621075</v>
      </c>
      <c r="BL25" s="73">
        <v>5946.7092159706735</v>
      </c>
      <c r="BN25" s="74">
        <v>20.2</v>
      </c>
      <c r="BO25" s="76">
        <v>23.452901588452569</v>
      </c>
      <c r="BP25" s="74">
        <v>22.182254071600006</v>
      </c>
      <c r="BQ25" s="76">
        <v>27.06</v>
      </c>
      <c r="BR25" s="76">
        <v>18.649999999999999</v>
      </c>
      <c r="BS25" s="75">
        <v>23</v>
      </c>
      <c r="BT25" s="74">
        <v>23.053282344182769</v>
      </c>
      <c r="BU25" s="75">
        <v>22.61</v>
      </c>
      <c r="BV25" s="74">
        <v>20.41</v>
      </c>
      <c r="BW25" s="74">
        <v>22.268000000000001</v>
      </c>
      <c r="BX25" s="74">
        <v>23.483076923076926</v>
      </c>
      <c r="BY25" s="74">
        <v>23.5</v>
      </c>
      <c r="BZ25" s="74">
        <v>16.5</v>
      </c>
      <c r="CA25" s="74">
        <v>19.79</v>
      </c>
      <c r="CB25" s="75">
        <v>21.868536780522305</v>
      </c>
      <c r="CD25" s="72">
        <v>36530</v>
      </c>
      <c r="CE25" s="72">
        <v>37740</v>
      </c>
      <c r="CF25" s="72">
        <v>36771</v>
      </c>
      <c r="CG25" s="72">
        <v>38000</v>
      </c>
      <c r="CH25" s="72">
        <v>35100</v>
      </c>
      <c r="CI25" s="72">
        <v>32700</v>
      </c>
      <c r="CJ25" s="72">
        <v>36040</v>
      </c>
      <c r="CK25" s="3">
        <v>35281</v>
      </c>
      <c r="CL25" s="72">
        <v>33254</v>
      </c>
      <c r="CM25" s="72">
        <v>35086</v>
      </c>
      <c r="CN25" s="72">
        <v>35755</v>
      </c>
      <c r="CO25" s="72">
        <v>37546</v>
      </c>
      <c r="CP25" s="72">
        <v>35427</v>
      </c>
      <c r="CQ25" s="72">
        <v>36610</v>
      </c>
      <c r="CR25" s="73">
        <v>35845.714285714283</v>
      </c>
      <c r="CT25" s="74">
        <v>33.5</v>
      </c>
      <c r="CU25" s="76">
        <v>42</v>
      </c>
      <c r="CV25" s="74">
        <v>53.064317125652018</v>
      </c>
      <c r="CW25" s="76">
        <v>41.6</v>
      </c>
      <c r="CX25" s="76">
        <v>35.700000000000003</v>
      </c>
      <c r="CY25" s="75">
        <v>35.950000000000003</v>
      </c>
      <c r="CZ25" s="74">
        <v>47.868669611532006</v>
      </c>
      <c r="DA25" s="75">
        <v>44.22</v>
      </c>
      <c r="DB25" s="74">
        <v>73</v>
      </c>
      <c r="DC25" s="74">
        <v>46.48</v>
      </c>
      <c r="DD25" s="74">
        <v>43.29</v>
      </c>
      <c r="DE25" s="74">
        <v>43.22</v>
      </c>
      <c r="DF25" s="74">
        <v>49</v>
      </c>
      <c r="DG25" s="74">
        <v>54.1</v>
      </c>
      <c r="DH25" s="75">
        <v>45.928070481227437</v>
      </c>
      <c r="DJ25" s="72">
        <v>24370</v>
      </c>
      <c r="DK25" s="72">
        <v>23784</v>
      </c>
      <c r="DL25" s="72">
        <v>21160</v>
      </c>
      <c r="DM25" s="72">
        <v>21960</v>
      </c>
      <c r="DN25" s="72">
        <v>20200</v>
      </c>
      <c r="DO25" s="72">
        <v>19504</v>
      </c>
      <c r="DP25" s="72">
        <v>22910</v>
      </c>
      <c r="DQ25" s="3">
        <v>21206</v>
      </c>
      <c r="DR25" s="72">
        <v>23490</v>
      </c>
      <c r="DS25" s="72">
        <v>20739</v>
      </c>
      <c r="DT25" s="72">
        <v>23225</v>
      </c>
      <c r="DU25" s="72">
        <v>21397</v>
      </c>
      <c r="DV25" s="72">
        <v>21900</v>
      </c>
      <c r="DW25" s="72">
        <v>21880</v>
      </c>
      <c r="DX25" s="73">
        <v>21980.357142857141</v>
      </c>
    </row>
    <row r="26" spans="1:128" x14ac:dyDescent="0.25">
      <c r="A26" s="63" t="s">
        <v>48</v>
      </c>
      <c r="B26" s="72">
        <v>30868.946178199913</v>
      </c>
      <c r="C26" s="72">
        <v>30421.549115091802</v>
      </c>
      <c r="D26" s="72">
        <v>34575.593171309534</v>
      </c>
      <c r="E26" s="72">
        <v>28998.63128918795</v>
      </c>
      <c r="F26" s="72">
        <v>44648.675585781479</v>
      </c>
      <c r="G26" s="72">
        <v>30306.615667100476</v>
      </c>
      <c r="H26" s="72">
        <v>41674.26798773856</v>
      </c>
      <c r="I26" s="72">
        <v>28355.28941690331</v>
      </c>
      <c r="J26" s="72">
        <v>34668.197593413555</v>
      </c>
      <c r="K26" s="72">
        <v>36677.764653119317</v>
      </c>
      <c r="L26" s="72">
        <v>26549.797895797896</v>
      </c>
      <c r="M26" s="72">
        <v>29022.418089682222</v>
      </c>
      <c r="N26" s="72">
        <v>34682.161857846586</v>
      </c>
      <c r="O26" s="72">
        <v>26314.885947335581</v>
      </c>
      <c r="P26" s="73">
        <v>32697.485317750579</v>
      </c>
      <c r="R26" s="72">
        <v>0</v>
      </c>
      <c r="S26" s="72">
        <v>0</v>
      </c>
      <c r="T26" s="72">
        <v>0</v>
      </c>
      <c r="U26" s="72">
        <v>265</v>
      </c>
      <c r="V26" s="72">
        <v>0</v>
      </c>
      <c r="W26" s="72">
        <v>247</v>
      </c>
      <c r="X26" s="72">
        <v>0</v>
      </c>
      <c r="Y26" s="3">
        <v>85.1</v>
      </c>
      <c r="Z26" s="72">
        <v>104</v>
      </c>
      <c r="AA26" s="72">
        <v>180</v>
      </c>
      <c r="AB26" s="72">
        <v>0</v>
      </c>
      <c r="AC26" s="72">
        <v>0</v>
      </c>
      <c r="AD26" s="72">
        <v>0</v>
      </c>
      <c r="AE26" s="72">
        <v>335</v>
      </c>
      <c r="AF26" s="73">
        <v>202.68333333333331</v>
      </c>
      <c r="AH26" s="72">
        <v>22139.39393939394</v>
      </c>
      <c r="AI26" s="72">
        <v>23626.12054366323</v>
      </c>
      <c r="AJ26" s="72">
        <v>29790.456684982237</v>
      </c>
      <c r="AK26" s="72">
        <v>22664.015904572563</v>
      </c>
      <c r="AL26" s="72">
        <v>34243.902439024387</v>
      </c>
      <c r="AM26" s="72">
        <v>23796.240145542757</v>
      </c>
      <c r="AN26" s="72">
        <v>35931.054269223823</v>
      </c>
      <c r="AO26" s="72">
        <v>21512.804878048781</v>
      </c>
      <c r="AP26" s="72">
        <v>25272.197593413555</v>
      </c>
      <c r="AQ26" s="72">
        <v>30660.646664724733</v>
      </c>
      <c r="AR26" s="72">
        <v>20111.821457821457</v>
      </c>
      <c r="AS26" s="72">
        <v>23081.557377049179</v>
      </c>
      <c r="AT26" s="72">
        <v>29318.896551724138</v>
      </c>
      <c r="AU26" s="72">
        <v>21461.651196873474</v>
      </c>
      <c r="AV26" s="73">
        <v>25972.197117575586</v>
      </c>
      <c r="AX26" s="72">
        <v>8729.5522388059708</v>
      </c>
      <c r="AY26" s="72">
        <v>6795.4285714285716</v>
      </c>
      <c r="AZ26" s="72">
        <v>4785.1364863272984</v>
      </c>
      <c r="BA26" s="72">
        <v>6334.6153846153848</v>
      </c>
      <c r="BB26" s="72">
        <v>10404.773146757092</v>
      </c>
      <c r="BC26" s="72">
        <v>6510.3755215577185</v>
      </c>
      <c r="BD26" s="72">
        <v>5743.2137185147349</v>
      </c>
      <c r="BE26" s="72">
        <v>6842.4845388545309</v>
      </c>
      <c r="BF26" s="72">
        <v>9396</v>
      </c>
      <c r="BG26" s="72">
        <v>6017.1179883945842</v>
      </c>
      <c r="BH26" s="72">
        <v>6437.9764379764383</v>
      </c>
      <c r="BI26" s="72">
        <v>5940.8607126330407</v>
      </c>
      <c r="BJ26" s="72">
        <v>5363.2653061224491</v>
      </c>
      <c r="BK26" s="72">
        <v>4853.2347504621075</v>
      </c>
      <c r="BL26" s="73">
        <v>6725.2882001749958</v>
      </c>
      <c r="BN26" s="74">
        <v>19.8</v>
      </c>
      <c r="BO26" s="76">
        <v>19.168614634088417</v>
      </c>
      <c r="BP26" s="74">
        <v>14.811857524240002</v>
      </c>
      <c r="BQ26" s="76">
        <v>20.12</v>
      </c>
      <c r="BR26" s="76">
        <v>12.3</v>
      </c>
      <c r="BS26" s="75">
        <v>16.489999999999998</v>
      </c>
      <c r="BT26" s="74">
        <v>12.036384926518393</v>
      </c>
      <c r="BU26" s="75">
        <v>19.68</v>
      </c>
      <c r="BV26" s="74">
        <v>15.79</v>
      </c>
      <c r="BW26" s="74">
        <v>13.731999999999999</v>
      </c>
      <c r="BX26" s="74">
        <v>21.333721607454862</v>
      </c>
      <c r="BY26" s="74">
        <v>19.52</v>
      </c>
      <c r="BZ26" s="74">
        <v>14.5</v>
      </c>
      <c r="CA26" s="74">
        <v>20.47</v>
      </c>
      <c r="CB26" s="75">
        <v>17.125184192307263</v>
      </c>
      <c r="CD26" s="72">
        <v>36530</v>
      </c>
      <c r="CE26" s="72">
        <v>37740</v>
      </c>
      <c r="CF26" s="72">
        <v>36771</v>
      </c>
      <c r="CG26" s="72">
        <v>38000</v>
      </c>
      <c r="CH26" s="72">
        <v>35100</v>
      </c>
      <c r="CI26" s="72">
        <v>32700</v>
      </c>
      <c r="CJ26" s="72">
        <v>36040</v>
      </c>
      <c r="CK26" s="3">
        <v>35281</v>
      </c>
      <c r="CL26" s="72">
        <v>33254</v>
      </c>
      <c r="CM26" s="72">
        <v>35086</v>
      </c>
      <c r="CN26" s="72">
        <v>35755</v>
      </c>
      <c r="CO26" s="72">
        <v>37546</v>
      </c>
      <c r="CP26" s="72">
        <v>35427</v>
      </c>
      <c r="CQ26" s="72">
        <v>36610</v>
      </c>
      <c r="CR26" s="73">
        <v>35845.714285714283</v>
      </c>
      <c r="CT26" s="74">
        <v>33.5</v>
      </c>
      <c r="CU26" s="76">
        <v>42</v>
      </c>
      <c r="CV26" s="74">
        <v>53.064317125652018</v>
      </c>
      <c r="CW26" s="76">
        <v>41.6</v>
      </c>
      <c r="CX26" s="76">
        <v>23.297000000000001</v>
      </c>
      <c r="CY26" s="75">
        <v>35.950000000000003</v>
      </c>
      <c r="CZ26" s="74">
        <v>47.868669611532006</v>
      </c>
      <c r="DA26" s="75">
        <v>37.19</v>
      </c>
      <c r="DB26" s="74">
        <v>30</v>
      </c>
      <c r="DC26" s="74">
        <v>41.36</v>
      </c>
      <c r="DD26" s="74">
        <v>43.29</v>
      </c>
      <c r="DE26" s="74">
        <v>43.22</v>
      </c>
      <c r="DF26" s="74">
        <v>49</v>
      </c>
      <c r="DG26" s="74">
        <v>54.1</v>
      </c>
      <c r="DH26" s="75">
        <v>41.102856195513148</v>
      </c>
      <c r="DJ26" s="72">
        <v>24370</v>
      </c>
      <c r="DK26" s="72">
        <v>23784</v>
      </c>
      <c r="DL26" s="72">
        <v>21160</v>
      </c>
      <c r="DM26" s="72">
        <v>21960</v>
      </c>
      <c r="DN26" s="72">
        <v>20200</v>
      </c>
      <c r="DO26" s="72">
        <v>19504</v>
      </c>
      <c r="DP26" s="72">
        <v>22910</v>
      </c>
      <c r="DQ26" s="3">
        <v>21206</v>
      </c>
      <c r="DR26" s="72">
        <v>23490</v>
      </c>
      <c r="DS26" s="72">
        <v>20739</v>
      </c>
      <c r="DT26" s="72">
        <v>23225</v>
      </c>
      <c r="DU26" s="72">
        <v>21397</v>
      </c>
      <c r="DV26" s="72">
        <v>21900</v>
      </c>
      <c r="DW26" s="72">
        <v>21880</v>
      </c>
      <c r="DX26" s="73">
        <v>21980.357142857141</v>
      </c>
    </row>
    <row r="27" spans="1:128" x14ac:dyDescent="0.25">
      <c r="A27" s="63" t="s">
        <v>40</v>
      </c>
      <c r="B27" s="72">
        <v>31672.449848024313</v>
      </c>
      <c r="C27" s="72">
        <v>28977.059161094221</v>
      </c>
      <c r="D27" s="72">
        <v>36031.920313350362</v>
      </c>
      <c r="E27" s="72">
        <v>28007.619186896758</v>
      </c>
      <c r="F27" s="72">
        <v>16847.462845534505</v>
      </c>
      <c r="G27" s="72">
        <v>23329.230345426156</v>
      </c>
      <c r="H27" s="72">
        <v>29459.397598475967</v>
      </c>
      <c r="I27" s="72">
        <v>26672.270072562089</v>
      </c>
      <c r="J27" s="72">
        <v>25281.015595702913</v>
      </c>
      <c r="K27" s="72">
        <v>27743.66745669959</v>
      </c>
      <c r="L27" s="72">
        <v>28436.658020077914</v>
      </c>
      <c r="M27" s="72">
        <v>26809.410967380609</v>
      </c>
      <c r="N27" s="72">
        <v>33704.865306122447</v>
      </c>
      <c r="O27" s="72">
        <v>29044.864706409244</v>
      </c>
      <c r="P27" s="73">
        <v>28001.277958839793</v>
      </c>
      <c r="R27" s="72">
        <v>0</v>
      </c>
      <c r="S27" s="72">
        <v>0</v>
      </c>
      <c r="T27" s="72">
        <v>0</v>
      </c>
      <c r="U27" s="72">
        <v>265</v>
      </c>
      <c r="V27" s="72">
        <v>0</v>
      </c>
      <c r="W27" s="72">
        <v>218</v>
      </c>
      <c r="X27" s="72">
        <v>0</v>
      </c>
      <c r="Y27" s="3">
        <v>80</v>
      </c>
      <c r="Z27" s="72">
        <v>76</v>
      </c>
      <c r="AA27" s="72">
        <v>136</v>
      </c>
      <c r="AB27" s="72">
        <v>0</v>
      </c>
      <c r="AC27" s="72">
        <v>0</v>
      </c>
      <c r="AD27" s="72">
        <v>0</v>
      </c>
      <c r="AE27" s="72">
        <v>335</v>
      </c>
      <c r="AF27" s="73">
        <v>185</v>
      </c>
      <c r="AH27" s="72">
        <v>23317.021276595744</v>
      </c>
      <c r="AI27" s="72">
        <v>22181.630589665649</v>
      </c>
      <c r="AJ27" s="72">
        <v>31246.78382702306</v>
      </c>
      <c r="AK27" s="72">
        <v>21673.003802281371</v>
      </c>
      <c r="AL27" s="72">
        <v>12044.60966542751</v>
      </c>
      <c r="AM27" s="72">
        <v>18694.61648404002</v>
      </c>
      <c r="AN27" s="72">
        <v>23716.183879961231</v>
      </c>
      <c r="AO27" s="72">
        <v>20917.588932806324</v>
      </c>
      <c r="AP27" s="72">
        <v>21419.645732689212</v>
      </c>
      <c r="AQ27" s="72">
        <v>22389.364530709918</v>
      </c>
      <c r="AR27" s="72">
        <v>21998.681582101475</v>
      </c>
      <c r="AS27" s="72">
        <v>20868.55025474757</v>
      </c>
      <c r="AT27" s="72">
        <v>28341.599999999999</v>
      </c>
      <c r="AU27" s="72">
        <v>24191.629955947137</v>
      </c>
      <c r="AV27" s="73">
        <v>22357.207893856877</v>
      </c>
      <c r="AX27" s="72">
        <v>8355.4285714285706</v>
      </c>
      <c r="AY27" s="72">
        <v>6795.4285714285716</v>
      </c>
      <c r="AZ27" s="72">
        <v>4785.1364863272984</v>
      </c>
      <c r="BA27" s="72">
        <v>6334.6153846153848</v>
      </c>
      <c r="BB27" s="72">
        <v>4802.8531801069939</v>
      </c>
      <c r="BC27" s="72">
        <v>4634.6138613861385</v>
      </c>
      <c r="BD27" s="72">
        <v>5743.2137185147349</v>
      </c>
      <c r="BE27" s="72">
        <v>5754.6811397557667</v>
      </c>
      <c r="BF27" s="72">
        <v>3861.3698630136987</v>
      </c>
      <c r="BG27" s="72">
        <v>5354.302925989673</v>
      </c>
      <c r="BH27" s="72">
        <v>6437.9764379764383</v>
      </c>
      <c r="BI27" s="72">
        <v>5940.8607126330407</v>
      </c>
      <c r="BJ27" s="72">
        <v>5363.2653061224491</v>
      </c>
      <c r="BK27" s="72">
        <v>4853.2347504621075</v>
      </c>
      <c r="BL27" s="73">
        <v>5644.0700649829205</v>
      </c>
      <c r="BN27" s="74">
        <v>18.8</v>
      </c>
      <c r="BO27" s="76">
        <v>20.416893977622877</v>
      </c>
      <c r="BP27" s="74">
        <v>14.121517351760003</v>
      </c>
      <c r="BQ27" s="76">
        <v>21.04</v>
      </c>
      <c r="BR27" s="76">
        <v>34.97</v>
      </c>
      <c r="BS27" s="75">
        <v>20.99</v>
      </c>
      <c r="BT27" s="74">
        <v>18.235648795311455</v>
      </c>
      <c r="BU27" s="75">
        <v>20.239999999999998</v>
      </c>
      <c r="BV27" s="74">
        <v>18.63</v>
      </c>
      <c r="BW27" s="74">
        <v>18.805</v>
      </c>
      <c r="BX27" s="74">
        <v>19.503896103896107</v>
      </c>
      <c r="BY27" s="74">
        <v>21.59</v>
      </c>
      <c r="BZ27" s="74">
        <v>15</v>
      </c>
      <c r="CA27" s="74">
        <v>18.16</v>
      </c>
      <c r="CB27" s="75">
        <v>20.035925444899316</v>
      </c>
      <c r="CD27" s="72">
        <v>36530</v>
      </c>
      <c r="CE27" s="72">
        <v>37740</v>
      </c>
      <c r="CF27" s="72">
        <v>36771</v>
      </c>
      <c r="CG27" s="72">
        <v>38000</v>
      </c>
      <c r="CH27" s="72">
        <v>35100</v>
      </c>
      <c r="CI27" s="72">
        <v>32700</v>
      </c>
      <c r="CJ27" s="72">
        <v>36040</v>
      </c>
      <c r="CK27" s="3">
        <v>35281</v>
      </c>
      <c r="CL27" s="72">
        <v>33254</v>
      </c>
      <c r="CM27" s="72">
        <v>35086</v>
      </c>
      <c r="CN27" s="72">
        <v>35755</v>
      </c>
      <c r="CO27" s="72">
        <v>37546</v>
      </c>
      <c r="CP27" s="72">
        <v>35427</v>
      </c>
      <c r="CQ27" s="72">
        <v>36610</v>
      </c>
      <c r="CR27" s="73">
        <v>35845.714285714283</v>
      </c>
      <c r="CT27" s="74">
        <v>35</v>
      </c>
      <c r="CU27" s="76">
        <v>42</v>
      </c>
      <c r="CV27" s="74">
        <v>53.064317125652018</v>
      </c>
      <c r="CW27" s="76">
        <v>41.6</v>
      </c>
      <c r="CX27" s="76">
        <v>50.47</v>
      </c>
      <c r="CY27" s="75">
        <v>50.5</v>
      </c>
      <c r="CZ27" s="74">
        <v>47.868669611532006</v>
      </c>
      <c r="DA27" s="75">
        <v>44.22</v>
      </c>
      <c r="DB27" s="74">
        <v>73</v>
      </c>
      <c r="DC27" s="74">
        <v>46.48</v>
      </c>
      <c r="DD27" s="74">
        <v>43.29</v>
      </c>
      <c r="DE27" s="74">
        <v>43.22</v>
      </c>
      <c r="DF27" s="74">
        <v>49</v>
      </c>
      <c r="DG27" s="74">
        <v>54.1</v>
      </c>
      <c r="DH27" s="75">
        <v>48.129499052656008</v>
      </c>
      <c r="DJ27" s="72">
        <v>24370</v>
      </c>
      <c r="DK27" s="72">
        <v>23784</v>
      </c>
      <c r="DL27" s="72">
        <v>21160</v>
      </c>
      <c r="DM27" s="72">
        <v>21960</v>
      </c>
      <c r="DN27" s="72">
        <v>20200</v>
      </c>
      <c r="DO27" s="72">
        <v>19504</v>
      </c>
      <c r="DP27" s="72">
        <v>22910</v>
      </c>
      <c r="DQ27" s="3">
        <v>21206</v>
      </c>
      <c r="DR27" s="72">
        <v>23490</v>
      </c>
      <c r="DS27" s="72">
        <v>20739</v>
      </c>
      <c r="DT27" s="72">
        <v>23225</v>
      </c>
      <c r="DU27" s="72">
        <v>21397</v>
      </c>
      <c r="DV27" s="72">
        <v>21900</v>
      </c>
      <c r="DW27" s="72">
        <v>21880</v>
      </c>
      <c r="DX27" s="73">
        <v>21980.357142857141</v>
      </c>
    </row>
    <row r="28" spans="1:128" x14ac:dyDescent="0.25">
      <c r="A28" s="63" t="s">
        <v>41</v>
      </c>
      <c r="B28" s="72">
        <v>32069.732793522264</v>
      </c>
      <c r="C28" s="72">
        <v>33113.538253521117</v>
      </c>
      <c r="D28" s="72">
        <v>28162.681830449255</v>
      </c>
      <c r="E28" s="72">
        <v>30284.195216548156</v>
      </c>
      <c r="F28" s="72">
        <v>26863.135615916766</v>
      </c>
      <c r="G28" s="72">
        <v>30631.664922128228</v>
      </c>
      <c r="H28" s="72">
        <v>30010.286830270565</v>
      </c>
      <c r="I28" s="72">
        <v>28061.924628644781</v>
      </c>
      <c r="J28" s="72">
        <v>28947.592356687899</v>
      </c>
      <c r="K28" s="72">
        <v>27795.619759074518</v>
      </c>
      <c r="L28" s="72">
        <v>27344.085742211948</v>
      </c>
      <c r="M28" s="72">
        <v>27990.704779830867</v>
      </c>
      <c r="N28" s="72">
        <v>38065.111459968604</v>
      </c>
      <c r="O28" s="72">
        <v>26117.513550074884</v>
      </c>
      <c r="P28" s="73">
        <v>29675.556267060711</v>
      </c>
      <c r="R28" s="72">
        <v>0</v>
      </c>
      <c r="S28" s="72">
        <v>0</v>
      </c>
      <c r="T28" s="72">
        <v>0</v>
      </c>
      <c r="U28" s="72">
        <v>265</v>
      </c>
      <c r="V28" s="72">
        <v>0</v>
      </c>
      <c r="W28" s="72">
        <v>249</v>
      </c>
      <c r="X28" s="72">
        <v>0</v>
      </c>
      <c r="Y28" s="3">
        <v>84.2</v>
      </c>
      <c r="Z28" s="72">
        <v>87</v>
      </c>
      <c r="AA28" s="72">
        <v>136</v>
      </c>
      <c r="AB28" s="72">
        <v>0</v>
      </c>
      <c r="AC28" s="72">
        <v>0</v>
      </c>
      <c r="AD28" s="72">
        <v>0</v>
      </c>
      <c r="AE28" s="72">
        <v>335</v>
      </c>
      <c r="AF28" s="73">
        <v>192.70000000000002</v>
      </c>
      <c r="AH28" s="72">
        <v>23071.57894736842</v>
      </c>
      <c r="AI28" s="72">
        <v>23599.938253521119</v>
      </c>
      <c r="AJ28" s="72">
        <v>21068.4810001886</v>
      </c>
      <c r="AK28" s="72">
        <v>23949.579831932773</v>
      </c>
      <c r="AL28" s="72">
        <v>22730.706961683754</v>
      </c>
      <c r="AM28" s="72">
        <v>21715.550636413944</v>
      </c>
      <c r="AN28" s="72">
        <v>23291.160851012643</v>
      </c>
      <c r="AO28" s="72">
        <v>19895.300751879699</v>
      </c>
      <c r="AP28" s="72">
        <v>19551.592356687899</v>
      </c>
      <c r="AQ28" s="72">
        <v>19905.068078668683</v>
      </c>
      <c r="AR28" s="72">
        <v>19621.724977457168</v>
      </c>
      <c r="AS28" s="72">
        <v>20006.749555950268</v>
      </c>
      <c r="AT28" s="72">
        <v>32701.846153846152</v>
      </c>
      <c r="AU28" s="72">
        <v>21264.278799612777</v>
      </c>
      <c r="AV28" s="73">
        <v>22312.396939730275</v>
      </c>
      <c r="AX28" s="72">
        <v>8998.1538461538457</v>
      </c>
      <c r="AY28" s="72">
        <v>9513.6</v>
      </c>
      <c r="AZ28" s="72">
        <v>7094.2008302606537</v>
      </c>
      <c r="BA28" s="72">
        <v>6334.6153846153848</v>
      </c>
      <c r="BB28" s="72">
        <v>4132.4286542330119</v>
      </c>
      <c r="BC28" s="72">
        <v>8916.1142857142859</v>
      </c>
      <c r="BD28" s="72">
        <v>6719.1259792579222</v>
      </c>
      <c r="BE28" s="72">
        <v>8166.623876765083</v>
      </c>
      <c r="BF28" s="72">
        <v>9396</v>
      </c>
      <c r="BG28" s="72">
        <v>7890.5516804058343</v>
      </c>
      <c r="BH28" s="72">
        <v>7722.3607647547788</v>
      </c>
      <c r="BI28" s="72">
        <v>7983.9552238805982</v>
      </c>
      <c r="BJ28" s="72">
        <v>5363.2653061224491</v>
      </c>
      <c r="BK28" s="72">
        <v>4853.2347504621075</v>
      </c>
      <c r="BL28" s="73">
        <v>7363.1593273304243</v>
      </c>
      <c r="BN28" s="74">
        <v>19</v>
      </c>
      <c r="BO28" s="76">
        <v>19.18988071642222</v>
      </c>
      <c r="BP28" s="74">
        <v>20.943702585680004</v>
      </c>
      <c r="BQ28" s="76">
        <v>19.04</v>
      </c>
      <c r="BR28" s="76">
        <v>18.53</v>
      </c>
      <c r="BS28" s="75">
        <v>18.07</v>
      </c>
      <c r="BT28" s="74">
        <v>18.568417554043762</v>
      </c>
      <c r="BU28" s="75">
        <v>21.28</v>
      </c>
      <c r="BV28" s="74">
        <v>20.41</v>
      </c>
      <c r="BW28" s="74">
        <v>21.152000000000001</v>
      </c>
      <c r="BX28" s="74">
        <v>21.866579033848176</v>
      </c>
      <c r="BY28" s="74">
        <v>22.52</v>
      </c>
      <c r="BZ28" s="74">
        <v>13</v>
      </c>
      <c r="CA28" s="74">
        <v>20.66</v>
      </c>
      <c r="CB28" s="75">
        <v>19.587898563571013</v>
      </c>
      <c r="CD28" s="72">
        <v>36530</v>
      </c>
      <c r="CE28" s="72">
        <v>37740</v>
      </c>
      <c r="CF28" s="72">
        <v>36771</v>
      </c>
      <c r="CG28" s="72">
        <v>38000</v>
      </c>
      <c r="CH28" s="72">
        <v>35100</v>
      </c>
      <c r="CI28" s="72">
        <v>32700</v>
      </c>
      <c r="CJ28" s="72">
        <v>36040</v>
      </c>
      <c r="CK28" s="3">
        <v>35281</v>
      </c>
      <c r="CL28" s="72">
        <v>33254</v>
      </c>
      <c r="CM28" s="72">
        <v>35086</v>
      </c>
      <c r="CN28" s="72">
        <v>35755</v>
      </c>
      <c r="CO28" s="72">
        <v>37546</v>
      </c>
      <c r="CP28" s="72">
        <v>35427</v>
      </c>
      <c r="CQ28" s="72">
        <v>36610</v>
      </c>
      <c r="CR28" s="73">
        <v>35845.714285714283</v>
      </c>
      <c r="CT28" s="74">
        <v>32.5</v>
      </c>
      <c r="CU28" s="76">
        <v>30</v>
      </c>
      <c r="CV28" s="74">
        <v>35.792615133884013</v>
      </c>
      <c r="CW28" s="76">
        <v>41.6</v>
      </c>
      <c r="CX28" s="76">
        <v>58.658000000000001</v>
      </c>
      <c r="CY28" s="75">
        <v>26.25</v>
      </c>
      <c r="CZ28" s="74">
        <v>40.916035932155999</v>
      </c>
      <c r="DA28" s="75">
        <v>31.16</v>
      </c>
      <c r="DB28" s="74">
        <v>30</v>
      </c>
      <c r="DC28" s="74">
        <v>31.54</v>
      </c>
      <c r="DD28" s="74">
        <v>36.090000000000003</v>
      </c>
      <c r="DE28" s="74">
        <v>32.159999999999997</v>
      </c>
      <c r="DF28" s="74">
        <v>49</v>
      </c>
      <c r="DG28" s="74">
        <v>54.1</v>
      </c>
      <c r="DH28" s="75">
        <v>37.840475076145715</v>
      </c>
      <c r="DJ28" s="72">
        <v>24370</v>
      </c>
      <c r="DK28" s="72">
        <v>23784</v>
      </c>
      <c r="DL28" s="72">
        <v>21160</v>
      </c>
      <c r="DM28" s="72">
        <v>21960</v>
      </c>
      <c r="DN28" s="72">
        <v>20200</v>
      </c>
      <c r="DO28" s="72">
        <v>19504</v>
      </c>
      <c r="DP28" s="72">
        <v>22910</v>
      </c>
      <c r="DQ28" s="3">
        <v>21206</v>
      </c>
      <c r="DR28" s="72">
        <v>23490</v>
      </c>
      <c r="DS28" s="72">
        <v>20739</v>
      </c>
      <c r="DT28" s="72">
        <v>23225</v>
      </c>
      <c r="DU28" s="72">
        <v>21397</v>
      </c>
      <c r="DV28" s="72">
        <v>21900</v>
      </c>
      <c r="DW28" s="72">
        <v>21880</v>
      </c>
      <c r="DX28" s="73">
        <v>21980.357142857141</v>
      </c>
    </row>
    <row r="29" spans="1:128" x14ac:dyDescent="0.25">
      <c r="A29" s="63" t="s">
        <v>38</v>
      </c>
      <c r="B29" s="72">
        <v>33237.907884465261</v>
      </c>
      <c r="C29" s="72">
        <v>38056.638375107337</v>
      </c>
      <c r="D29" s="72">
        <v>36557.268287050312</v>
      </c>
      <c r="E29" s="72">
        <v>34888.153268147005</v>
      </c>
      <c r="F29" s="72">
        <v>30082.400912705463</v>
      </c>
      <c r="G29" s="72">
        <v>33760.375521557718</v>
      </c>
      <c r="H29" s="72">
        <v>35206.4690321784</v>
      </c>
      <c r="I29" s="72">
        <v>34187.992086700026</v>
      </c>
      <c r="J29" s="72">
        <v>38271.413145539904</v>
      </c>
      <c r="K29" s="72">
        <v>36170.523417027405</v>
      </c>
      <c r="L29" s="72">
        <v>37551.746760557086</v>
      </c>
      <c r="M29" s="72">
        <v>36632.413846148025</v>
      </c>
      <c r="N29" s="72">
        <v>32790.62014483213</v>
      </c>
      <c r="O29" s="72">
        <v>30695.587691638579</v>
      </c>
      <c r="P29" s="73">
        <v>34863.536455261041</v>
      </c>
      <c r="R29" s="72">
        <v>0</v>
      </c>
      <c r="S29" s="72">
        <v>0</v>
      </c>
      <c r="T29" s="72">
        <v>0</v>
      </c>
      <c r="U29" s="72">
        <v>265</v>
      </c>
      <c r="V29" s="72">
        <v>0</v>
      </c>
      <c r="W29" s="72">
        <v>262</v>
      </c>
      <c r="X29" s="72">
        <v>0</v>
      </c>
      <c r="Y29" s="3">
        <v>102.6</v>
      </c>
      <c r="Z29" s="72">
        <v>115</v>
      </c>
      <c r="AA29" s="72">
        <v>178</v>
      </c>
      <c r="AB29" s="72">
        <v>0</v>
      </c>
      <c r="AC29" s="72">
        <v>0</v>
      </c>
      <c r="AD29" s="72">
        <v>0</v>
      </c>
      <c r="AE29" s="72">
        <v>335</v>
      </c>
      <c r="AF29" s="73">
        <v>209.6</v>
      </c>
      <c r="AH29" s="72">
        <v>23954.098360655738</v>
      </c>
      <c r="AI29" s="72">
        <v>31261.209803678768</v>
      </c>
      <c r="AJ29" s="72">
        <v>31772.131800723011</v>
      </c>
      <c r="AK29" s="72">
        <v>28553.537883531622</v>
      </c>
      <c r="AL29" s="72">
        <v>24967.397747480733</v>
      </c>
      <c r="AM29" s="72">
        <v>27250</v>
      </c>
      <c r="AN29" s="72">
        <v>29463.255313663667</v>
      </c>
      <c r="AO29" s="72">
        <v>28433.310946944257</v>
      </c>
      <c r="AP29" s="72">
        <v>31224.413145539907</v>
      </c>
      <c r="AQ29" s="72">
        <v>30153.405428632817</v>
      </c>
      <c r="AR29" s="72">
        <v>31113.770322580647</v>
      </c>
      <c r="AS29" s="72">
        <v>30691.553133514986</v>
      </c>
      <c r="AT29" s="72">
        <v>27427.354838709678</v>
      </c>
      <c r="AU29" s="72">
        <v>25842.352941176472</v>
      </c>
      <c r="AV29" s="73">
        <v>28721.985119059449</v>
      </c>
      <c r="AX29" s="72">
        <v>9283.8095238095229</v>
      </c>
      <c r="AY29" s="72">
        <v>6795.4285714285716</v>
      </c>
      <c r="AZ29" s="72">
        <v>4785.1364863272984</v>
      </c>
      <c r="BA29" s="72">
        <v>6334.6153846153848</v>
      </c>
      <c r="BB29" s="72">
        <v>5115.0031652247308</v>
      </c>
      <c r="BC29" s="72">
        <v>6510.3755215577185</v>
      </c>
      <c r="BD29" s="72">
        <v>5743.2137185147349</v>
      </c>
      <c r="BE29" s="72">
        <v>5754.6811397557667</v>
      </c>
      <c r="BF29" s="72">
        <v>7047</v>
      </c>
      <c r="BG29" s="72">
        <v>6017.1179883945842</v>
      </c>
      <c r="BH29" s="72">
        <v>6437.9764379764383</v>
      </c>
      <c r="BI29" s="72">
        <v>5940.8607126330407</v>
      </c>
      <c r="BJ29" s="72">
        <v>5363.2653061224491</v>
      </c>
      <c r="BK29" s="72">
        <v>4853.2347504621075</v>
      </c>
      <c r="BL29" s="73">
        <v>6141.5513362015981</v>
      </c>
      <c r="BN29" s="74">
        <v>18.3</v>
      </c>
      <c r="BO29" s="76">
        <v>14.486963327526301</v>
      </c>
      <c r="BP29" s="74">
        <v>13.888019940480003</v>
      </c>
      <c r="BQ29" s="76">
        <v>15.97</v>
      </c>
      <c r="BR29" s="76">
        <v>16.87</v>
      </c>
      <c r="BS29" s="75">
        <v>14.4</v>
      </c>
      <c r="BT29" s="74">
        <v>14.678622419547652</v>
      </c>
      <c r="BU29" s="75">
        <v>14.89</v>
      </c>
      <c r="BV29" s="74">
        <v>12.78</v>
      </c>
      <c r="BW29" s="74">
        <v>13.962999999999999</v>
      </c>
      <c r="BX29" s="74">
        <v>13.790035587188612</v>
      </c>
      <c r="BY29" s="74">
        <v>14.68</v>
      </c>
      <c r="BZ29" s="74">
        <v>15.5</v>
      </c>
      <c r="CA29" s="74">
        <v>17</v>
      </c>
      <c r="CB29" s="75">
        <v>15.085474376767326</v>
      </c>
      <c r="CD29" s="72">
        <v>36530</v>
      </c>
      <c r="CE29" s="72">
        <v>37740</v>
      </c>
      <c r="CF29" s="72">
        <v>36771</v>
      </c>
      <c r="CG29" s="72">
        <v>38000</v>
      </c>
      <c r="CH29" s="72">
        <v>35100</v>
      </c>
      <c r="CI29" s="72">
        <v>32700</v>
      </c>
      <c r="CJ29" s="72">
        <v>36040</v>
      </c>
      <c r="CK29" s="3">
        <v>35281</v>
      </c>
      <c r="CL29" s="72">
        <v>33254</v>
      </c>
      <c r="CM29" s="72">
        <v>35086</v>
      </c>
      <c r="CN29" s="72">
        <v>35755</v>
      </c>
      <c r="CO29" s="72">
        <v>37546</v>
      </c>
      <c r="CP29" s="72">
        <v>35427</v>
      </c>
      <c r="CQ29" s="72">
        <v>36610</v>
      </c>
      <c r="CR29" s="73">
        <v>35845.714285714283</v>
      </c>
      <c r="CT29" s="74">
        <v>31.5</v>
      </c>
      <c r="CU29" s="76">
        <v>42</v>
      </c>
      <c r="CV29" s="74">
        <v>53.064317125652018</v>
      </c>
      <c r="CW29" s="76">
        <v>41.6</v>
      </c>
      <c r="CX29" s="76">
        <v>47.39</v>
      </c>
      <c r="CY29" s="75">
        <v>35.950000000000003</v>
      </c>
      <c r="CZ29" s="74">
        <v>47.868669611532006</v>
      </c>
      <c r="DA29" s="75">
        <v>44.22</v>
      </c>
      <c r="DB29" s="74">
        <v>40</v>
      </c>
      <c r="DC29" s="74">
        <v>41.36</v>
      </c>
      <c r="DD29" s="74">
        <v>43.29</v>
      </c>
      <c r="DE29" s="74">
        <v>43.22</v>
      </c>
      <c r="DF29" s="74">
        <v>49</v>
      </c>
      <c r="DG29" s="74">
        <v>54.1</v>
      </c>
      <c r="DH29" s="75">
        <v>43.897356195513147</v>
      </c>
      <c r="DJ29" s="72">
        <v>24370</v>
      </c>
      <c r="DK29" s="72">
        <v>23784</v>
      </c>
      <c r="DL29" s="72">
        <v>21160</v>
      </c>
      <c r="DM29" s="72">
        <v>21960</v>
      </c>
      <c r="DN29" s="72">
        <v>20200</v>
      </c>
      <c r="DO29" s="72">
        <v>19504</v>
      </c>
      <c r="DP29" s="72">
        <v>22910</v>
      </c>
      <c r="DQ29" s="3">
        <v>21206</v>
      </c>
      <c r="DR29" s="72">
        <v>23490</v>
      </c>
      <c r="DS29" s="72">
        <v>20739</v>
      </c>
      <c r="DT29" s="72">
        <v>23225</v>
      </c>
      <c r="DU29" s="72">
        <v>21397</v>
      </c>
      <c r="DV29" s="72">
        <v>21900</v>
      </c>
      <c r="DW29" s="72">
        <v>21880</v>
      </c>
      <c r="DX29" s="73">
        <v>21980.357142857141</v>
      </c>
    </row>
    <row r="30" spans="1:128" x14ac:dyDescent="0.25">
      <c r="A30" s="63" t="s">
        <v>39</v>
      </c>
      <c r="B30" s="72">
        <v>32565.895781637715</v>
      </c>
      <c r="C30" s="72">
        <v>38819.60395894909</v>
      </c>
      <c r="D30" s="72">
        <v>36041.347469893648</v>
      </c>
      <c r="E30" s="72">
        <v>36918.116390651601</v>
      </c>
      <c r="F30" s="72">
        <v>31522.794413064545</v>
      </c>
      <c r="G30" s="72">
        <v>32760.385852090028</v>
      </c>
      <c r="H30" s="72">
        <v>42283.371549924552</v>
      </c>
      <c r="I30" s="72">
        <v>36890.1779384287</v>
      </c>
      <c r="J30" s="72">
        <v>38312.521739130432</v>
      </c>
      <c r="K30" s="72">
        <v>35864.842361001982</v>
      </c>
      <c r="L30" s="72">
        <v>34254.332097215018</v>
      </c>
      <c r="M30" s="72">
        <v>36028.354474559179</v>
      </c>
      <c r="N30" s="72">
        <v>38065.111459968604</v>
      </c>
      <c r="O30" s="72">
        <v>36166.135677047998</v>
      </c>
      <c r="P30" s="73">
        <v>36178.070797397362</v>
      </c>
      <c r="R30" s="72">
        <v>0</v>
      </c>
      <c r="S30" s="72">
        <v>0</v>
      </c>
      <c r="T30" s="72">
        <v>0</v>
      </c>
      <c r="U30" s="72">
        <v>265</v>
      </c>
      <c r="V30" s="72">
        <v>0</v>
      </c>
      <c r="W30" s="72">
        <v>258</v>
      </c>
      <c r="X30" s="72">
        <v>0</v>
      </c>
      <c r="Y30" s="3">
        <v>110.7</v>
      </c>
      <c r="Z30" s="72">
        <v>115</v>
      </c>
      <c r="AA30" s="72">
        <v>176</v>
      </c>
      <c r="AB30" s="72">
        <v>0</v>
      </c>
      <c r="AC30" s="72">
        <v>0</v>
      </c>
      <c r="AD30" s="72">
        <v>0</v>
      </c>
      <c r="AE30" s="72">
        <v>335</v>
      </c>
      <c r="AF30" s="73">
        <v>209.95000000000002</v>
      </c>
      <c r="AH30" s="72">
        <v>23567.741935483868</v>
      </c>
      <c r="AI30" s="72">
        <v>30891.60395894909</v>
      </c>
      <c r="AJ30" s="72">
        <v>30458.497759908252</v>
      </c>
      <c r="AK30" s="72">
        <v>30583.501006036218</v>
      </c>
      <c r="AL30" s="72">
        <v>26080.495356037154</v>
      </c>
      <c r="AM30" s="72">
        <v>25234.726688102892</v>
      </c>
      <c r="AN30" s="72">
        <v>35564.24557066663</v>
      </c>
      <c r="AO30" s="72">
        <v>30047.693399574167</v>
      </c>
      <c r="AP30" s="72">
        <v>28916.521739130432</v>
      </c>
      <c r="AQ30" s="72">
        <v>29847.724372607401</v>
      </c>
      <c r="AR30" s="72">
        <v>27377.944236371197</v>
      </c>
      <c r="AS30" s="72">
        <v>29124.240465416933</v>
      </c>
      <c r="AT30" s="72">
        <v>32701.846153846152</v>
      </c>
      <c r="AU30" s="72">
        <v>31312.900926585888</v>
      </c>
      <c r="AV30" s="73">
        <v>29407.834540622589</v>
      </c>
      <c r="AX30" s="72">
        <v>8998.1538461538457</v>
      </c>
      <c r="AY30" s="72">
        <v>7928</v>
      </c>
      <c r="AZ30" s="72">
        <v>5582.8497099853967</v>
      </c>
      <c r="BA30" s="72">
        <v>6334.6153846153848</v>
      </c>
      <c r="BB30" s="72">
        <v>5442.2990570273914</v>
      </c>
      <c r="BC30" s="72">
        <v>7525.6591639871376</v>
      </c>
      <c r="BD30" s="72">
        <v>6719.1259792579222</v>
      </c>
      <c r="BE30" s="72">
        <v>6842.4845388545309</v>
      </c>
      <c r="BF30" s="72">
        <v>9396</v>
      </c>
      <c r="BG30" s="72">
        <v>6017.1179883945842</v>
      </c>
      <c r="BH30" s="72">
        <v>6876.387860843819</v>
      </c>
      <c r="BI30" s="72">
        <v>6904.114009142243</v>
      </c>
      <c r="BJ30" s="72">
        <v>5363.2653061224491</v>
      </c>
      <c r="BK30" s="72">
        <v>4853.2347504621075</v>
      </c>
      <c r="BL30" s="73">
        <v>6770.2362567747741</v>
      </c>
      <c r="BN30" s="74">
        <v>18.600000000000001</v>
      </c>
      <c r="BO30" s="76">
        <v>14.660294123989756</v>
      </c>
      <c r="BP30" s="74">
        <v>14.486991560720003</v>
      </c>
      <c r="BQ30" s="76">
        <v>14.91</v>
      </c>
      <c r="BR30" s="76">
        <v>16.149999999999999</v>
      </c>
      <c r="BS30" s="75">
        <v>15.55</v>
      </c>
      <c r="BT30" s="74">
        <v>12.160527885813197</v>
      </c>
      <c r="BU30" s="75">
        <v>14.09</v>
      </c>
      <c r="BV30" s="74">
        <v>13.8</v>
      </c>
      <c r="BW30" s="74">
        <v>14.106</v>
      </c>
      <c r="BX30" s="74">
        <v>15.671739130434785</v>
      </c>
      <c r="BY30" s="74">
        <v>15.47</v>
      </c>
      <c r="BZ30" s="74">
        <v>13</v>
      </c>
      <c r="CA30" s="74">
        <v>14.03</v>
      </c>
      <c r="CB30" s="75">
        <v>14.763253764354124</v>
      </c>
      <c r="CD30" s="72">
        <v>36530</v>
      </c>
      <c r="CE30" s="72">
        <v>37740</v>
      </c>
      <c r="CF30" s="72">
        <v>36771</v>
      </c>
      <c r="CG30" s="72">
        <v>38000</v>
      </c>
      <c r="CH30" s="72">
        <v>35100</v>
      </c>
      <c r="CI30" s="72">
        <v>32700</v>
      </c>
      <c r="CJ30" s="72">
        <v>36040</v>
      </c>
      <c r="CK30" s="3">
        <v>35281</v>
      </c>
      <c r="CL30" s="72">
        <v>33254</v>
      </c>
      <c r="CM30" s="72">
        <v>35086</v>
      </c>
      <c r="CN30" s="72">
        <v>35755</v>
      </c>
      <c r="CO30" s="72">
        <v>37546</v>
      </c>
      <c r="CP30" s="72">
        <v>35427</v>
      </c>
      <c r="CQ30" s="72">
        <v>36610</v>
      </c>
      <c r="CR30" s="73">
        <v>35845.714285714283</v>
      </c>
      <c r="CT30" s="74">
        <v>32.5</v>
      </c>
      <c r="CU30" s="76">
        <v>36</v>
      </c>
      <c r="CV30" s="74">
        <v>45.482148578322409</v>
      </c>
      <c r="CW30" s="76">
        <v>41.6</v>
      </c>
      <c r="CX30" s="76">
        <v>44.54</v>
      </c>
      <c r="CY30" s="75">
        <v>31.1</v>
      </c>
      <c r="CZ30" s="74">
        <v>40.916035932155999</v>
      </c>
      <c r="DA30" s="75">
        <v>37.19</v>
      </c>
      <c r="DB30" s="74">
        <v>30</v>
      </c>
      <c r="DC30" s="74">
        <v>41.36</v>
      </c>
      <c r="DD30" s="74">
        <v>40.53</v>
      </c>
      <c r="DE30" s="74">
        <v>37.19</v>
      </c>
      <c r="DF30" s="74">
        <v>49</v>
      </c>
      <c r="DG30" s="74">
        <v>54.1</v>
      </c>
      <c r="DH30" s="75">
        <v>40.107727465034166</v>
      </c>
      <c r="DJ30" s="72">
        <v>24370</v>
      </c>
      <c r="DK30" s="72">
        <v>23784</v>
      </c>
      <c r="DL30" s="72">
        <v>21160</v>
      </c>
      <c r="DM30" s="72">
        <v>21960</v>
      </c>
      <c r="DN30" s="72">
        <v>20200</v>
      </c>
      <c r="DO30" s="72">
        <v>19504</v>
      </c>
      <c r="DP30" s="72">
        <v>22910</v>
      </c>
      <c r="DQ30" s="3">
        <v>21206</v>
      </c>
      <c r="DR30" s="72">
        <v>23490</v>
      </c>
      <c r="DS30" s="72">
        <v>20739</v>
      </c>
      <c r="DT30" s="72">
        <v>23225</v>
      </c>
      <c r="DU30" s="72">
        <v>21397</v>
      </c>
      <c r="DV30" s="72">
        <v>21900</v>
      </c>
      <c r="DW30" s="72">
        <v>21880</v>
      </c>
      <c r="DX30" s="73">
        <v>21980.357142857141</v>
      </c>
    </row>
    <row r="31" spans="1:128" x14ac:dyDescent="0.25">
      <c r="A31" s="63" t="s">
        <v>45</v>
      </c>
      <c r="B31" s="72">
        <v>33083.868131868134</v>
      </c>
      <c r="C31" s="72">
        <v>31882.149646417209</v>
      </c>
      <c r="D31" s="72">
        <v>27654.753152759517</v>
      </c>
      <c r="E31" s="72">
        <v>27014.887493458918</v>
      </c>
      <c r="F31" s="72">
        <v>19705.954839350597</v>
      </c>
      <c r="G31" s="72">
        <v>30631.664922128228</v>
      </c>
      <c r="H31" s="72">
        <v>25240.23854348277</v>
      </c>
      <c r="I31" s="72">
        <v>28061.924628644781</v>
      </c>
      <c r="J31" s="72">
        <v>28947.592356687899</v>
      </c>
      <c r="K31" s="72">
        <v>26594.772026918494</v>
      </c>
      <c r="L31" s="72">
        <v>25328.433805378496</v>
      </c>
      <c r="M31" s="72">
        <v>27867.097324498427</v>
      </c>
      <c r="N31" s="72">
        <v>30370.559423769508</v>
      </c>
      <c r="O31" s="72">
        <v>28384.032822235004</v>
      </c>
      <c r="P31" s="73">
        <v>27911.994936971285</v>
      </c>
      <c r="R31" s="72">
        <v>0</v>
      </c>
      <c r="S31" s="72">
        <v>0</v>
      </c>
      <c r="T31" s="72">
        <v>0</v>
      </c>
      <c r="U31" s="72">
        <v>265</v>
      </c>
      <c r="V31" s="72">
        <v>0</v>
      </c>
      <c r="W31" s="72">
        <v>249</v>
      </c>
      <c r="X31" s="72">
        <v>0</v>
      </c>
      <c r="Y31" s="3">
        <v>84.2</v>
      </c>
      <c r="Z31" s="72">
        <v>87</v>
      </c>
      <c r="AA31" s="72">
        <v>131</v>
      </c>
      <c r="AB31" s="72">
        <v>0</v>
      </c>
      <c r="AC31" s="72">
        <v>0</v>
      </c>
      <c r="AD31" s="72">
        <v>0</v>
      </c>
      <c r="AE31" s="72">
        <v>335</v>
      </c>
      <c r="AF31" s="73">
        <v>191.86666666666667</v>
      </c>
      <c r="AH31" s="72">
        <v>24085.714285714286</v>
      </c>
      <c r="AI31" s="72">
        <v>22368.549646417207</v>
      </c>
      <c r="AJ31" s="72">
        <v>20687.423276244208</v>
      </c>
      <c r="AK31" s="72">
        <v>20680.272108843536</v>
      </c>
      <c r="AL31" s="72">
        <v>14867.631486057184</v>
      </c>
      <c r="AM31" s="72">
        <v>21715.550636413944</v>
      </c>
      <c r="AN31" s="72">
        <v>18521.112564224848</v>
      </c>
      <c r="AO31" s="72">
        <v>19895.300751879699</v>
      </c>
      <c r="AP31" s="72">
        <v>19551.592356687899</v>
      </c>
      <c r="AQ31" s="72">
        <v>18704.220346512659</v>
      </c>
      <c r="AR31" s="72">
        <v>17606.073040623716</v>
      </c>
      <c r="AS31" s="72">
        <v>19883.142100617828</v>
      </c>
      <c r="AT31" s="72">
        <v>25007.294117647059</v>
      </c>
      <c r="AU31" s="72">
        <v>23530.798071772897</v>
      </c>
      <c r="AV31" s="73">
        <v>20507.47677068978</v>
      </c>
      <c r="AX31" s="72">
        <v>8998.1538461538457</v>
      </c>
      <c r="AY31" s="72">
        <v>9513.6</v>
      </c>
      <c r="AZ31" s="72">
        <v>6967.3298765153077</v>
      </c>
      <c r="BA31" s="72">
        <v>6334.6153846153848</v>
      </c>
      <c r="BB31" s="72">
        <v>4838.3233532934128</v>
      </c>
      <c r="BC31" s="72">
        <v>8916.1142857142859</v>
      </c>
      <c r="BD31" s="72">
        <v>6719.1259792579222</v>
      </c>
      <c r="BE31" s="72">
        <v>8166.623876765083</v>
      </c>
      <c r="BF31" s="72">
        <v>9396</v>
      </c>
      <c r="BG31" s="72">
        <v>7890.5516804058343</v>
      </c>
      <c r="BH31" s="72">
        <v>7722.3607647547788</v>
      </c>
      <c r="BI31" s="72">
        <v>7983.9552238805982</v>
      </c>
      <c r="BJ31" s="72">
        <v>5363.2653061224491</v>
      </c>
      <c r="BK31" s="72">
        <v>4853.2347504621075</v>
      </c>
      <c r="BL31" s="73">
        <v>7404.5181662815003</v>
      </c>
      <c r="BN31" s="74">
        <v>18.2</v>
      </c>
      <c r="BO31" s="76">
        <v>20.246283606167477</v>
      </c>
      <c r="BP31" s="74">
        <v>21.329480917360005</v>
      </c>
      <c r="BQ31" s="76">
        <v>22.05</v>
      </c>
      <c r="BR31" s="76">
        <v>28.33</v>
      </c>
      <c r="BS31" s="75">
        <v>18.07</v>
      </c>
      <c r="BT31" s="74">
        <v>23.350649076847198</v>
      </c>
      <c r="BU31" s="75">
        <v>21.28</v>
      </c>
      <c r="BV31" s="74">
        <v>20.41</v>
      </c>
      <c r="BW31" s="74">
        <v>22.51</v>
      </c>
      <c r="BX31" s="74">
        <v>24.37</v>
      </c>
      <c r="BY31" s="74">
        <v>22.66</v>
      </c>
      <c r="BZ31" s="74">
        <v>17</v>
      </c>
      <c r="CA31" s="74">
        <v>18.670000000000002</v>
      </c>
      <c r="CB31" s="75">
        <v>21.319743828598195</v>
      </c>
      <c r="CD31" s="72">
        <v>36530</v>
      </c>
      <c r="CE31" s="72">
        <v>37740</v>
      </c>
      <c r="CF31" s="72">
        <v>36771</v>
      </c>
      <c r="CG31" s="72">
        <v>38000</v>
      </c>
      <c r="CH31" s="72">
        <v>35100</v>
      </c>
      <c r="CI31" s="72">
        <v>32700</v>
      </c>
      <c r="CJ31" s="72">
        <v>36040</v>
      </c>
      <c r="CK31" s="3">
        <v>35281</v>
      </c>
      <c r="CL31" s="72">
        <v>33254</v>
      </c>
      <c r="CM31" s="72">
        <v>35086</v>
      </c>
      <c r="CN31" s="72">
        <v>35755</v>
      </c>
      <c r="CO31" s="72">
        <v>37546</v>
      </c>
      <c r="CP31" s="72">
        <v>35427</v>
      </c>
      <c r="CQ31" s="72">
        <v>36610</v>
      </c>
      <c r="CR31" s="73">
        <v>35845.714285714283</v>
      </c>
      <c r="CT31" s="74">
        <v>32.5</v>
      </c>
      <c r="CU31" s="76">
        <v>30</v>
      </c>
      <c r="CV31" s="74">
        <v>36.444377473196006</v>
      </c>
      <c r="CW31" s="76">
        <v>41.6</v>
      </c>
      <c r="CX31" s="76">
        <v>50.1</v>
      </c>
      <c r="CY31" s="75">
        <v>26.25</v>
      </c>
      <c r="CZ31" s="74">
        <v>40.916035932155999</v>
      </c>
      <c r="DA31" s="75">
        <v>31.16</v>
      </c>
      <c r="DB31" s="74">
        <v>30</v>
      </c>
      <c r="DC31" s="74">
        <v>31.54</v>
      </c>
      <c r="DD31" s="74">
        <v>36.090000000000003</v>
      </c>
      <c r="DE31" s="74">
        <v>32.159999999999997</v>
      </c>
      <c r="DF31" s="74">
        <v>49</v>
      </c>
      <c r="DG31" s="74">
        <v>54.1</v>
      </c>
      <c r="DH31" s="75">
        <v>37.275743814667997</v>
      </c>
      <c r="DJ31" s="72">
        <v>24370</v>
      </c>
      <c r="DK31" s="72">
        <v>23784</v>
      </c>
      <c r="DL31" s="72">
        <v>21160</v>
      </c>
      <c r="DM31" s="72">
        <v>21960</v>
      </c>
      <c r="DN31" s="72">
        <v>20200</v>
      </c>
      <c r="DO31" s="72">
        <v>19504</v>
      </c>
      <c r="DP31" s="72">
        <v>22910</v>
      </c>
      <c r="DQ31" s="3">
        <v>21206</v>
      </c>
      <c r="DR31" s="72">
        <v>23490</v>
      </c>
      <c r="DS31" s="72">
        <v>20739</v>
      </c>
      <c r="DT31" s="72">
        <v>23225</v>
      </c>
      <c r="DU31" s="72">
        <v>21397</v>
      </c>
      <c r="DV31" s="72">
        <v>21900</v>
      </c>
      <c r="DW31" s="72">
        <v>21880</v>
      </c>
      <c r="DX31" s="73">
        <v>21980.357142857141</v>
      </c>
    </row>
    <row r="32" spans="1:128" x14ac:dyDescent="0.25">
      <c r="A32" s="63" t="s">
        <v>44</v>
      </c>
      <c r="B32" s="72">
        <v>32046.573515401717</v>
      </c>
      <c r="C32" s="72">
        <v>34113.174429397186</v>
      </c>
      <c r="D32" s="72">
        <v>32115.983685083247</v>
      </c>
      <c r="E32" s="72">
        <v>29470.079615970026</v>
      </c>
      <c r="F32" s="72">
        <v>30090.604829241711</v>
      </c>
      <c r="G32" s="72">
        <v>32923.717416414322</v>
      </c>
      <c r="H32" s="72">
        <v>29120.812055137409</v>
      </c>
      <c r="I32" s="72">
        <v>30829.566691829037</v>
      </c>
      <c r="J32" s="72">
        <v>32264.080229226362</v>
      </c>
      <c r="K32" s="72">
        <v>29900.038176720635</v>
      </c>
      <c r="L32" s="72">
        <v>26800.811021488138</v>
      </c>
      <c r="M32" s="72">
        <v>29601.947762290856</v>
      </c>
      <c r="N32" s="72">
        <v>35729.265306122448</v>
      </c>
      <c r="O32" s="72">
        <v>29603.657285673373</v>
      </c>
      <c r="P32" s="73">
        <v>31043.593715714032</v>
      </c>
      <c r="R32" s="72">
        <v>0</v>
      </c>
      <c r="S32" s="72">
        <v>0</v>
      </c>
      <c r="T32" s="72">
        <v>0</v>
      </c>
      <c r="U32" s="72">
        <v>265</v>
      </c>
      <c r="V32" s="72">
        <v>0</v>
      </c>
      <c r="W32" s="72">
        <v>258</v>
      </c>
      <c r="X32" s="72">
        <v>0</v>
      </c>
      <c r="Y32" s="3">
        <v>92.5</v>
      </c>
      <c r="Z32" s="72">
        <v>97</v>
      </c>
      <c r="AA32" s="72">
        <v>147</v>
      </c>
      <c r="AB32" s="72">
        <v>0</v>
      </c>
      <c r="AC32" s="72">
        <v>0</v>
      </c>
      <c r="AD32" s="72">
        <v>0</v>
      </c>
      <c r="AE32" s="72">
        <v>335</v>
      </c>
      <c r="AF32" s="73">
        <v>199.08333333333334</v>
      </c>
      <c r="AH32" s="72">
        <v>23317.021276595744</v>
      </c>
      <c r="AI32" s="72">
        <v>26185.174429397182</v>
      </c>
      <c r="AJ32" s="72">
        <v>25902.429263044742</v>
      </c>
      <c r="AK32" s="72">
        <v>23135.464231354643</v>
      </c>
      <c r="AL32" s="72">
        <v>25251.798561151081</v>
      </c>
      <c r="AM32" s="72">
        <v>25398.058252427185</v>
      </c>
      <c r="AN32" s="72">
        <v>22401.686075879486</v>
      </c>
      <c r="AO32" s="72">
        <v>23987.082152974504</v>
      </c>
      <c r="AP32" s="72">
        <v>22868.080229226362</v>
      </c>
      <c r="AQ32" s="72">
        <v>23882.92018832605</v>
      </c>
      <c r="AR32" s="72">
        <v>19924.423160644321</v>
      </c>
      <c r="AS32" s="72">
        <v>22697.833753148614</v>
      </c>
      <c r="AT32" s="72">
        <v>30366</v>
      </c>
      <c r="AU32" s="72">
        <v>24750.422535211266</v>
      </c>
      <c r="AV32" s="73">
        <v>24290.599579241509</v>
      </c>
      <c r="AX32" s="72">
        <v>8729.5522388059708</v>
      </c>
      <c r="AY32" s="72">
        <v>7928</v>
      </c>
      <c r="AZ32" s="72">
        <v>6213.5544220385054</v>
      </c>
      <c r="BA32" s="72">
        <v>6334.6153846153848</v>
      </c>
      <c r="BB32" s="72">
        <v>4838.8062680906278</v>
      </c>
      <c r="BC32" s="72">
        <v>7525.6591639871376</v>
      </c>
      <c r="BD32" s="72">
        <v>6719.1259792579222</v>
      </c>
      <c r="BE32" s="72">
        <v>6842.4845388545309</v>
      </c>
      <c r="BF32" s="72">
        <v>9396</v>
      </c>
      <c r="BG32" s="72">
        <v>6017.1179883945842</v>
      </c>
      <c r="BH32" s="72">
        <v>6876.387860843819</v>
      </c>
      <c r="BI32" s="72">
        <v>6904.114009142243</v>
      </c>
      <c r="BJ32" s="72">
        <v>5363.2653061224491</v>
      </c>
      <c r="BK32" s="72">
        <v>4853.2347504621075</v>
      </c>
      <c r="BL32" s="73">
        <v>6752.9941364725219</v>
      </c>
      <c r="BN32" s="74">
        <v>18.8</v>
      </c>
      <c r="BO32" s="76">
        <v>17.295282917480488</v>
      </c>
      <c r="BP32" s="74">
        <v>17.035158962080004</v>
      </c>
      <c r="BQ32" s="76">
        <v>19.71</v>
      </c>
      <c r="BR32" s="76">
        <v>16.68</v>
      </c>
      <c r="BS32" s="75">
        <v>15.45</v>
      </c>
      <c r="BT32" s="74">
        <v>19.305689693851356</v>
      </c>
      <c r="BU32" s="75">
        <v>17.649999999999999</v>
      </c>
      <c r="BV32" s="74">
        <v>17.45</v>
      </c>
      <c r="BW32" s="74">
        <v>17.629000000000001</v>
      </c>
      <c r="BX32" s="74">
        <v>21.534374999999997</v>
      </c>
      <c r="BY32" s="74">
        <v>19.850000000000001</v>
      </c>
      <c r="BZ32" s="74">
        <v>14</v>
      </c>
      <c r="CA32" s="74">
        <v>17.75</v>
      </c>
      <c r="CB32" s="75">
        <v>17.867107612386562</v>
      </c>
      <c r="CD32" s="72">
        <v>36530</v>
      </c>
      <c r="CE32" s="72">
        <v>37740</v>
      </c>
      <c r="CF32" s="72">
        <v>36771</v>
      </c>
      <c r="CG32" s="72">
        <v>38000</v>
      </c>
      <c r="CH32" s="72">
        <v>35100</v>
      </c>
      <c r="CI32" s="72">
        <v>32700</v>
      </c>
      <c r="CJ32" s="72">
        <v>36040</v>
      </c>
      <c r="CK32" s="3">
        <v>35281</v>
      </c>
      <c r="CL32" s="72">
        <v>33254</v>
      </c>
      <c r="CM32" s="72">
        <v>35086</v>
      </c>
      <c r="CN32" s="72">
        <v>35755</v>
      </c>
      <c r="CO32" s="72">
        <v>37546</v>
      </c>
      <c r="CP32" s="72">
        <v>35427</v>
      </c>
      <c r="CQ32" s="72">
        <v>36610</v>
      </c>
      <c r="CR32" s="73">
        <v>35845.714285714283</v>
      </c>
      <c r="CT32" s="74">
        <v>33.5</v>
      </c>
      <c r="CU32" s="76">
        <v>36</v>
      </c>
      <c r="CV32" s="74">
        <v>40.865498674862408</v>
      </c>
      <c r="CW32" s="76">
        <v>41.6</v>
      </c>
      <c r="CX32" s="76">
        <v>50.094999999999999</v>
      </c>
      <c r="CY32" s="75">
        <v>31.1</v>
      </c>
      <c r="CZ32" s="74">
        <v>40.916035932155999</v>
      </c>
      <c r="DA32" s="75">
        <v>37.19</v>
      </c>
      <c r="DB32" s="74">
        <v>30</v>
      </c>
      <c r="DC32" s="74">
        <v>41.36</v>
      </c>
      <c r="DD32" s="74">
        <v>40.53</v>
      </c>
      <c r="DE32" s="74">
        <v>37.19</v>
      </c>
      <c r="DF32" s="74">
        <v>49</v>
      </c>
      <c r="DG32" s="74">
        <v>54.1</v>
      </c>
      <c r="DH32" s="75">
        <v>40.246181043358455</v>
      </c>
      <c r="DJ32" s="72">
        <v>24370</v>
      </c>
      <c r="DK32" s="72">
        <v>23784</v>
      </c>
      <c r="DL32" s="72">
        <v>21160</v>
      </c>
      <c r="DM32" s="72">
        <v>21960</v>
      </c>
      <c r="DN32" s="72">
        <v>20200</v>
      </c>
      <c r="DO32" s="72">
        <v>19504</v>
      </c>
      <c r="DP32" s="72">
        <v>22910</v>
      </c>
      <c r="DQ32" s="3">
        <v>21206</v>
      </c>
      <c r="DR32" s="72">
        <v>23490</v>
      </c>
      <c r="DS32" s="72">
        <v>20739</v>
      </c>
      <c r="DT32" s="72">
        <v>23225</v>
      </c>
      <c r="DU32" s="72">
        <v>21397</v>
      </c>
      <c r="DV32" s="72">
        <v>21900</v>
      </c>
      <c r="DW32" s="72">
        <v>21880</v>
      </c>
      <c r="DX32" s="73">
        <v>21980.357142857141</v>
      </c>
    </row>
    <row r="33" spans="1:128" x14ac:dyDescent="0.25">
      <c r="A33" s="63" t="s">
        <v>42</v>
      </c>
      <c r="B33" s="72">
        <v>28984.134453781509</v>
      </c>
      <c r="C33" s="72">
        <v>27123.661854319587</v>
      </c>
      <c r="D33" s="72">
        <v>25147.40058280692</v>
      </c>
      <c r="E33" s="72">
        <v>24140.160093713392</v>
      </c>
      <c r="F33" s="72">
        <v>67764.393294821843</v>
      </c>
      <c r="G33" s="72">
        <v>23329.230345426156</v>
      </c>
      <c r="H33" s="72">
        <v>29612.405236411199</v>
      </c>
      <c r="I33" s="72">
        <v>23914.125767672496</v>
      </c>
      <c r="J33" s="72">
        <v>25281.015595702913</v>
      </c>
      <c r="K33" s="72">
        <v>23970.552842515386</v>
      </c>
      <c r="L33" s="72">
        <v>24197.324753870991</v>
      </c>
      <c r="M33" s="72">
        <v>24455.709100738244</v>
      </c>
      <c r="N33" s="72">
        <v>52599.265306122448</v>
      </c>
      <c r="O33" s="72">
        <v>24987.056931946983</v>
      </c>
      <c r="P33" s="73">
        <v>30393.31686856072</v>
      </c>
      <c r="R33" s="72">
        <v>0</v>
      </c>
      <c r="S33" s="72">
        <v>0</v>
      </c>
      <c r="T33" s="72">
        <v>0</v>
      </c>
      <c r="U33" s="72">
        <v>265</v>
      </c>
      <c r="V33" s="72">
        <v>0</v>
      </c>
      <c r="W33" s="72">
        <v>218</v>
      </c>
      <c r="X33" s="72">
        <v>0</v>
      </c>
      <c r="Y33" s="3">
        <v>71.7</v>
      </c>
      <c r="Z33" s="72">
        <v>76</v>
      </c>
      <c r="AA33" s="72">
        <v>118</v>
      </c>
      <c r="AB33" s="72">
        <v>0</v>
      </c>
      <c r="AC33" s="72">
        <v>0</v>
      </c>
      <c r="AD33" s="72">
        <v>0</v>
      </c>
      <c r="AE33" s="72">
        <v>335</v>
      </c>
      <c r="AF33" s="73">
        <v>180.61666666666667</v>
      </c>
      <c r="AH33" s="72">
        <v>20628.705882352941</v>
      </c>
      <c r="AI33" s="72">
        <v>21934.425490683225</v>
      </c>
      <c r="AJ33" s="72">
        <v>21797.530743926316</v>
      </c>
      <c r="AK33" s="72">
        <v>17805.544709098009</v>
      </c>
      <c r="AL33" s="72">
        <v>51240.875912408752</v>
      </c>
      <c r="AM33" s="72">
        <v>18694.61648404002</v>
      </c>
      <c r="AN33" s="72">
        <v>23869.191517896463</v>
      </c>
      <c r="AO33" s="72">
        <v>19895.300751879699</v>
      </c>
      <c r="AP33" s="72">
        <v>21419.645732689212</v>
      </c>
      <c r="AQ33" s="72">
        <v>19910.715974652416</v>
      </c>
      <c r="AR33" s="72">
        <v>19761.545667447306</v>
      </c>
      <c r="AS33" s="72">
        <v>20267.74628879892</v>
      </c>
      <c r="AT33" s="72">
        <v>47236</v>
      </c>
      <c r="AU33" s="72">
        <v>20133.822181484877</v>
      </c>
      <c r="AV33" s="73">
        <v>24613.976238382722</v>
      </c>
      <c r="AX33" s="72">
        <v>8355.4285714285706</v>
      </c>
      <c r="AY33" s="72">
        <v>5189.2363636363634</v>
      </c>
      <c r="AZ33" s="72">
        <v>3349.8698388806042</v>
      </c>
      <c r="BA33" s="72">
        <v>6334.6153846153848</v>
      </c>
      <c r="BB33" s="72">
        <v>16523.517382413087</v>
      </c>
      <c r="BC33" s="72">
        <v>4634.6138613861385</v>
      </c>
      <c r="BD33" s="72">
        <v>5743.2137185147349</v>
      </c>
      <c r="BE33" s="72">
        <v>4018.8250157927982</v>
      </c>
      <c r="BF33" s="72">
        <v>3861.3698630136987</v>
      </c>
      <c r="BG33" s="72">
        <v>4059.836867862969</v>
      </c>
      <c r="BH33" s="72">
        <v>4435.7790864236831</v>
      </c>
      <c r="BI33" s="72">
        <v>4187.9628119393246</v>
      </c>
      <c r="BJ33" s="72">
        <v>5363.2653061224491</v>
      </c>
      <c r="BK33" s="72">
        <v>4853.2347504621075</v>
      </c>
      <c r="BL33" s="73">
        <v>5779.340630177996</v>
      </c>
      <c r="BN33" s="74">
        <v>21.25</v>
      </c>
      <c r="BO33" s="76">
        <v>20.646996211155081</v>
      </c>
      <c r="BP33" s="74">
        <v>20.243210351840006</v>
      </c>
      <c r="BQ33" s="76">
        <v>25.61</v>
      </c>
      <c r="BR33" s="76">
        <v>8.2200000000000006</v>
      </c>
      <c r="BS33" s="75">
        <v>20.99</v>
      </c>
      <c r="BT33" s="74">
        <v>18.118753610726127</v>
      </c>
      <c r="BU33" s="75">
        <v>21.28</v>
      </c>
      <c r="BV33" s="74">
        <v>18.63</v>
      </c>
      <c r="BW33" s="74">
        <v>21.146000000000001</v>
      </c>
      <c r="BX33" s="74">
        <v>21.711864406779661</v>
      </c>
      <c r="BY33" s="74">
        <v>22.23</v>
      </c>
      <c r="BZ33" s="74">
        <v>9</v>
      </c>
      <c r="CA33" s="74">
        <v>21.82</v>
      </c>
      <c r="CB33" s="75">
        <v>19.349773184321489</v>
      </c>
      <c r="CD33" s="72">
        <v>36530</v>
      </c>
      <c r="CE33" s="72">
        <v>37740</v>
      </c>
      <c r="CF33" s="72">
        <v>36771</v>
      </c>
      <c r="CG33" s="72">
        <v>38000</v>
      </c>
      <c r="CH33" s="72">
        <v>35100</v>
      </c>
      <c r="CI33" s="72">
        <v>32700</v>
      </c>
      <c r="CJ33" s="72">
        <v>36040</v>
      </c>
      <c r="CK33" s="3">
        <v>35281</v>
      </c>
      <c r="CL33" s="72">
        <v>33254</v>
      </c>
      <c r="CM33" s="72">
        <v>35086</v>
      </c>
      <c r="CN33" s="72">
        <v>35755</v>
      </c>
      <c r="CO33" s="72">
        <v>37546</v>
      </c>
      <c r="CP33" s="72">
        <v>35427</v>
      </c>
      <c r="CQ33" s="72">
        <v>36610</v>
      </c>
      <c r="CR33" s="73">
        <v>35845.714285714283</v>
      </c>
      <c r="CT33" s="74">
        <v>35</v>
      </c>
      <c r="CU33" s="76">
        <v>55</v>
      </c>
      <c r="CV33" s="74">
        <v>75.799960061985615</v>
      </c>
      <c r="CW33" s="76">
        <v>41.6</v>
      </c>
      <c r="CX33" s="76">
        <v>14.67</v>
      </c>
      <c r="CY33" s="75">
        <v>50.5</v>
      </c>
      <c r="CZ33" s="74">
        <v>47.868669611532006</v>
      </c>
      <c r="DA33" s="75">
        <v>63.32</v>
      </c>
      <c r="DB33" s="74">
        <v>73</v>
      </c>
      <c r="DC33" s="74">
        <v>61.3</v>
      </c>
      <c r="DD33" s="74">
        <v>62.83</v>
      </c>
      <c r="DE33" s="74">
        <v>61.31</v>
      </c>
      <c r="DF33" s="74">
        <v>49</v>
      </c>
      <c r="DG33" s="74">
        <v>54.1</v>
      </c>
      <c r="DH33" s="75">
        <v>53.235616405251264</v>
      </c>
      <c r="DJ33" s="72">
        <v>24370</v>
      </c>
      <c r="DK33" s="72">
        <v>23784</v>
      </c>
      <c r="DL33" s="72">
        <v>21160</v>
      </c>
      <c r="DM33" s="72">
        <v>21960</v>
      </c>
      <c r="DN33" s="72">
        <v>20200</v>
      </c>
      <c r="DO33" s="72">
        <v>19504</v>
      </c>
      <c r="DP33" s="72">
        <v>22910</v>
      </c>
      <c r="DQ33" s="3">
        <v>21206</v>
      </c>
      <c r="DR33" s="72">
        <v>23490</v>
      </c>
      <c r="DS33" s="72">
        <v>20739</v>
      </c>
      <c r="DT33" s="72">
        <v>23225</v>
      </c>
      <c r="DU33" s="72">
        <v>21397</v>
      </c>
      <c r="DV33" s="72">
        <v>21900</v>
      </c>
      <c r="DW33" s="72">
        <v>21880</v>
      </c>
      <c r="DX33" s="73">
        <v>21980.357142857141</v>
      </c>
    </row>
    <row r="34" spans="1:128" x14ac:dyDescent="0.25">
      <c r="A34" s="63" t="s">
        <v>49</v>
      </c>
      <c r="B34" s="72">
        <v>37569.025923016496</v>
      </c>
      <c r="C34" s="72">
        <v>38222.382739001572</v>
      </c>
      <c r="D34" s="72">
        <v>32117.635786764193</v>
      </c>
      <c r="E34" s="72">
        <v>30259.064492695135</v>
      </c>
      <c r="F34" s="72">
        <v>25926.23748784819</v>
      </c>
      <c r="G34" s="72">
        <v>33790.719404950993</v>
      </c>
      <c r="H34" s="72">
        <v>35400.07000842932</v>
      </c>
      <c r="I34" s="72">
        <v>33706.190122610875</v>
      </c>
      <c r="J34" s="72">
        <v>37340.537815126052</v>
      </c>
      <c r="K34" s="72">
        <v>29900.038176720635</v>
      </c>
      <c r="L34" s="72">
        <v>34428.4018713517</v>
      </c>
      <c r="M34" s="72">
        <v>34129.170130905215</v>
      </c>
      <c r="N34" s="72">
        <v>40790.265306122448</v>
      </c>
      <c r="O34" s="72">
        <v>37687.315467950895</v>
      </c>
      <c r="P34" s="73">
        <v>34376.218195249552</v>
      </c>
      <c r="R34" s="72">
        <v>0</v>
      </c>
      <c r="S34" s="72">
        <v>0</v>
      </c>
      <c r="T34" s="72">
        <v>0</v>
      </c>
      <c r="U34" s="72">
        <v>265</v>
      </c>
      <c r="V34" s="72">
        <v>0</v>
      </c>
      <c r="W34" s="72">
        <v>262</v>
      </c>
      <c r="X34" s="72">
        <v>0</v>
      </c>
      <c r="Y34" s="3">
        <v>101.1</v>
      </c>
      <c r="Z34" s="72">
        <v>112</v>
      </c>
      <c r="AA34" s="72">
        <v>147</v>
      </c>
      <c r="AB34" s="72">
        <v>0</v>
      </c>
      <c r="AC34" s="72">
        <v>0</v>
      </c>
      <c r="AD34" s="72">
        <v>0</v>
      </c>
      <c r="AE34" s="72">
        <v>335</v>
      </c>
      <c r="AF34" s="73">
        <v>203.68333333333331</v>
      </c>
      <c r="AH34" s="72">
        <v>28839.473684210527</v>
      </c>
      <c r="AI34" s="72">
        <v>30294.382739001572</v>
      </c>
      <c r="AJ34" s="72">
        <v>25902.429263044742</v>
      </c>
      <c r="AK34" s="72">
        <v>23924.449108079749</v>
      </c>
      <c r="AL34" s="72">
        <v>23387.007218212104</v>
      </c>
      <c r="AM34" s="72">
        <v>26265.060240963856</v>
      </c>
      <c r="AN34" s="72">
        <v>28680.944029171402</v>
      </c>
      <c r="AO34" s="72">
        <v>26863.705583756346</v>
      </c>
      <c r="AP34" s="72">
        <v>27944.537815126052</v>
      </c>
      <c r="AQ34" s="72">
        <v>23882.92018832605</v>
      </c>
      <c r="AR34" s="72">
        <v>27552.014010507879</v>
      </c>
      <c r="AS34" s="72">
        <v>27405.839416058392</v>
      </c>
      <c r="AT34" s="72">
        <v>35427</v>
      </c>
      <c r="AU34" s="72">
        <v>32834.080717488789</v>
      </c>
      <c r="AV34" s="73">
        <v>27800.27457242482</v>
      </c>
      <c r="AX34" s="72">
        <v>8729.5522388059708</v>
      </c>
      <c r="AY34" s="72">
        <v>7928</v>
      </c>
      <c r="AZ34" s="72">
        <v>6215.2065237194529</v>
      </c>
      <c r="BA34" s="72">
        <v>6334.6153846153848</v>
      </c>
      <c r="BB34" s="72">
        <v>2539.2302696360853</v>
      </c>
      <c r="BC34" s="72">
        <v>7525.6591639871376</v>
      </c>
      <c r="BD34" s="72">
        <v>6719.1259792579222</v>
      </c>
      <c r="BE34" s="72">
        <v>6842.4845388545309</v>
      </c>
      <c r="BF34" s="72">
        <v>9396</v>
      </c>
      <c r="BG34" s="72">
        <v>6017.1179883945842</v>
      </c>
      <c r="BH34" s="72">
        <v>6876.387860843819</v>
      </c>
      <c r="BI34" s="72">
        <v>6723.3307148468193</v>
      </c>
      <c r="BJ34" s="72">
        <v>5363.2653061224491</v>
      </c>
      <c r="BK34" s="72">
        <v>4853.2347504621075</v>
      </c>
      <c r="BL34" s="73">
        <v>6575.9436228247341</v>
      </c>
      <c r="BN34" s="74">
        <v>15.2</v>
      </c>
      <c r="BO34" s="76">
        <v>14.949306077689233</v>
      </c>
      <c r="BP34" s="74">
        <v>17.035158962080004</v>
      </c>
      <c r="BQ34" s="76">
        <v>19.059999999999999</v>
      </c>
      <c r="BR34" s="76">
        <v>18.010000000000002</v>
      </c>
      <c r="BS34" s="75">
        <v>14.94</v>
      </c>
      <c r="BT34" s="74">
        <v>15.079001568432489</v>
      </c>
      <c r="BU34" s="75">
        <v>15.76</v>
      </c>
      <c r="BV34" s="74">
        <v>14.28</v>
      </c>
      <c r="BW34" s="74">
        <v>17.629000000000001</v>
      </c>
      <c r="BX34" s="74">
        <v>15.572727272727274</v>
      </c>
      <c r="BY34" s="74">
        <v>16.440000000000001</v>
      </c>
      <c r="BZ34" s="74">
        <v>12</v>
      </c>
      <c r="CA34" s="74">
        <v>13.38</v>
      </c>
      <c r="CB34" s="75">
        <v>15.666799562923499</v>
      </c>
      <c r="CD34" s="72">
        <v>36530</v>
      </c>
      <c r="CE34" s="72">
        <v>37740</v>
      </c>
      <c r="CF34" s="72">
        <v>36771</v>
      </c>
      <c r="CG34" s="72">
        <v>38000</v>
      </c>
      <c r="CH34" s="72">
        <v>35100</v>
      </c>
      <c r="CI34" s="72">
        <v>32700</v>
      </c>
      <c r="CJ34" s="72">
        <v>36040</v>
      </c>
      <c r="CK34" s="3">
        <v>35281</v>
      </c>
      <c r="CL34" s="72">
        <v>33254</v>
      </c>
      <c r="CM34" s="72">
        <v>35086</v>
      </c>
      <c r="CN34" s="72">
        <v>35755</v>
      </c>
      <c r="CO34" s="72">
        <v>37546</v>
      </c>
      <c r="CP34" s="72">
        <v>35427</v>
      </c>
      <c r="CQ34" s="72">
        <v>36610</v>
      </c>
      <c r="CR34" s="73">
        <v>35845.714285714283</v>
      </c>
      <c r="CT34" s="74">
        <v>33.5</v>
      </c>
      <c r="CU34" s="76">
        <v>36</v>
      </c>
      <c r="CV34" s="74">
        <v>40.854635969207202</v>
      </c>
      <c r="CW34" s="76">
        <v>41.6</v>
      </c>
      <c r="CX34" s="76">
        <v>95.462000000000003</v>
      </c>
      <c r="CY34" s="75">
        <v>31.1</v>
      </c>
      <c r="CZ34" s="74">
        <v>40.916035932155999</v>
      </c>
      <c r="DA34" s="75">
        <v>37.19</v>
      </c>
      <c r="DB34" s="74">
        <v>30</v>
      </c>
      <c r="DC34" s="74">
        <v>41.36</v>
      </c>
      <c r="DD34" s="74">
        <v>40.53</v>
      </c>
      <c r="DE34" s="74">
        <v>38.19</v>
      </c>
      <c r="DF34" s="74">
        <v>49</v>
      </c>
      <c r="DG34" s="74">
        <v>54.1</v>
      </c>
      <c r="DH34" s="75">
        <v>43.557333707240225</v>
      </c>
      <c r="DJ34" s="72">
        <v>24370</v>
      </c>
      <c r="DK34" s="72">
        <v>23784</v>
      </c>
      <c r="DL34" s="72">
        <v>21160</v>
      </c>
      <c r="DM34" s="72">
        <v>21960</v>
      </c>
      <c r="DN34" s="72">
        <v>20200</v>
      </c>
      <c r="DO34" s="72">
        <v>19504</v>
      </c>
      <c r="DP34" s="72">
        <v>22910</v>
      </c>
      <c r="DQ34" s="3">
        <v>21206</v>
      </c>
      <c r="DR34" s="72">
        <v>23490</v>
      </c>
      <c r="DS34" s="72">
        <v>20739</v>
      </c>
      <c r="DT34" s="72">
        <v>23225</v>
      </c>
      <c r="DU34" s="72">
        <v>21397</v>
      </c>
      <c r="DV34" s="72">
        <v>21900</v>
      </c>
      <c r="DW34" s="72">
        <v>21880</v>
      </c>
      <c r="DX34" s="73">
        <v>21980.357142857141</v>
      </c>
    </row>
    <row r="35" spans="1:128" x14ac:dyDescent="0.25">
      <c r="A35" s="63" t="s">
        <v>43</v>
      </c>
      <c r="B35" s="72">
        <v>31209.552238805969</v>
      </c>
      <c r="C35" s="72">
        <v>32653.107728658211</v>
      </c>
      <c r="D35" s="72">
        <v>27844.6932093043</v>
      </c>
      <c r="E35" s="72">
        <v>34640.015757054862</v>
      </c>
      <c r="F35" s="72">
        <v>46695.352400408578</v>
      </c>
      <c r="G35" s="72">
        <v>34274.125421655852</v>
      </c>
      <c r="H35" s="72">
        <v>34758.050879773917</v>
      </c>
      <c r="I35" s="72">
        <v>29055.076354174576</v>
      </c>
      <c r="J35" s="72">
        <v>31285.632473944046</v>
      </c>
      <c r="K35" s="72">
        <v>27516.990326647152</v>
      </c>
      <c r="L35" s="72">
        <v>28489.945719220334</v>
      </c>
      <c r="M35" s="72">
        <v>29297.354565802281</v>
      </c>
      <c r="N35" s="72">
        <v>44010.901669758809</v>
      </c>
      <c r="O35" s="72">
        <v>29287.050100851429</v>
      </c>
      <c r="P35" s="73">
        <v>32929.846346147169</v>
      </c>
      <c r="R35" s="72">
        <v>0</v>
      </c>
      <c r="S35" s="72">
        <v>0</v>
      </c>
      <c r="T35" s="72">
        <v>0</v>
      </c>
      <c r="U35" s="72">
        <v>265</v>
      </c>
      <c r="V35" s="72">
        <v>0</v>
      </c>
      <c r="W35" s="72">
        <v>264</v>
      </c>
      <c r="X35" s="72">
        <v>0</v>
      </c>
      <c r="Y35" s="3">
        <v>87.2</v>
      </c>
      <c r="Z35" s="72">
        <v>94</v>
      </c>
      <c r="AA35" s="72">
        <v>135</v>
      </c>
      <c r="AB35" s="72">
        <v>0</v>
      </c>
      <c r="AC35" s="72">
        <v>0</v>
      </c>
      <c r="AD35" s="72">
        <v>0</v>
      </c>
      <c r="AE35" s="72">
        <v>335</v>
      </c>
      <c r="AF35" s="73">
        <v>196.70000000000002</v>
      </c>
      <c r="AH35" s="72">
        <v>22480</v>
      </c>
      <c r="AI35" s="72">
        <v>24725.107728658211</v>
      </c>
      <c r="AJ35" s="72">
        <v>22261.843499318904</v>
      </c>
      <c r="AK35" s="72">
        <v>28305.400372439479</v>
      </c>
      <c r="AL35" s="72">
        <v>39886.363636363632</v>
      </c>
      <c r="AM35" s="72">
        <v>26748.466257668711</v>
      </c>
      <c r="AN35" s="72">
        <v>28038.924900515995</v>
      </c>
      <c r="AO35" s="72">
        <v>22212.591815320044</v>
      </c>
      <c r="AP35" s="72">
        <v>21889.632473944046</v>
      </c>
      <c r="AQ35" s="72">
        <v>21499.872338252568</v>
      </c>
      <c r="AR35" s="72">
        <v>21613.557858376513</v>
      </c>
      <c r="AS35" s="72">
        <v>22393.240556660039</v>
      </c>
      <c r="AT35" s="72">
        <v>38647.63636363636</v>
      </c>
      <c r="AU35" s="72">
        <v>24433.815350389323</v>
      </c>
      <c r="AV35" s="73">
        <v>26081.175225110277</v>
      </c>
      <c r="AX35" s="72">
        <v>8729.5522388059708</v>
      </c>
      <c r="AY35" s="72">
        <v>7928</v>
      </c>
      <c r="AZ35" s="72">
        <v>5582.8497099853967</v>
      </c>
      <c r="BA35" s="72">
        <v>6334.6153846153848</v>
      </c>
      <c r="BB35" s="72">
        <v>6808.9887640449433</v>
      </c>
      <c r="BC35" s="72">
        <v>7525.6591639871376</v>
      </c>
      <c r="BD35" s="72">
        <v>6719.1259792579222</v>
      </c>
      <c r="BE35" s="72">
        <v>6842.4845388545309</v>
      </c>
      <c r="BF35" s="72">
        <v>9396</v>
      </c>
      <c r="BG35" s="72">
        <v>6017.1179883945842</v>
      </c>
      <c r="BH35" s="72">
        <v>6876.387860843819</v>
      </c>
      <c r="BI35" s="72">
        <v>6904.114009142243</v>
      </c>
      <c r="BJ35" s="72">
        <v>5363.2653061224491</v>
      </c>
      <c r="BK35" s="72">
        <v>4853.2347504621075</v>
      </c>
      <c r="BL35" s="73">
        <v>6848.671121036894</v>
      </c>
      <c r="BN35" s="74">
        <v>19.5</v>
      </c>
      <c r="BO35" s="76">
        <v>18.316603711905323</v>
      </c>
      <c r="BP35" s="74">
        <v>19.821000000000002</v>
      </c>
      <c r="BQ35" s="76">
        <v>16.11</v>
      </c>
      <c r="BR35" s="76">
        <v>10.56</v>
      </c>
      <c r="BS35" s="75">
        <v>14.67</v>
      </c>
      <c r="BT35" s="74">
        <v>15.424271848313312</v>
      </c>
      <c r="BU35" s="75">
        <v>19.059999999999999</v>
      </c>
      <c r="BV35" s="74">
        <v>18.23</v>
      </c>
      <c r="BW35" s="74">
        <v>19.582999999999998</v>
      </c>
      <c r="BX35" s="74">
        <v>19.851428571428571</v>
      </c>
      <c r="BY35" s="74">
        <v>20.12</v>
      </c>
      <c r="BZ35" s="74">
        <v>11</v>
      </c>
      <c r="CA35" s="74">
        <v>17.98</v>
      </c>
      <c r="CB35" s="75">
        <v>17.159021723689087</v>
      </c>
      <c r="CD35" s="72">
        <v>36530</v>
      </c>
      <c r="CE35" s="72">
        <v>37740</v>
      </c>
      <c r="CF35" s="72">
        <v>36771</v>
      </c>
      <c r="CG35" s="72">
        <v>38000</v>
      </c>
      <c r="CH35" s="72">
        <v>35100</v>
      </c>
      <c r="CI35" s="72">
        <v>32700</v>
      </c>
      <c r="CJ35" s="72">
        <v>36040</v>
      </c>
      <c r="CK35" s="3">
        <v>35281</v>
      </c>
      <c r="CL35" s="72">
        <v>33254</v>
      </c>
      <c r="CM35" s="72">
        <v>35086</v>
      </c>
      <c r="CN35" s="72">
        <v>35755</v>
      </c>
      <c r="CO35" s="72">
        <v>37546</v>
      </c>
      <c r="CP35" s="72">
        <v>35427</v>
      </c>
      <c r="CQ35" s="72">
        <v>36610</v>
      </c>
      <c r="CR35" s="73">
        <v>35845.714285714283</v>
      </c>
      <c r="CT35" s="74">
        <v>33.5</v>
      </c>
      <c r="CU35" s="76">
        <v>36</v>
      </c>
      <c r="CV35" s="74">
        <v>45.482148578322409</v>
      </c>
      <c r="CW35" s="76">
        <v>41.6</v>
      </c>
      <c r="CX35" s="76">
        <v>35.6</v>
      </c>
      <c r="CY35" s="75">
        <v>31.1</v>
      </c>
      <c r="CZ35" s="74">
        <v>40.916035932155999</v>
      </c>
      <c r="DA35" s="75">
        <v>37.19</v>
      </c>
      <c r="DB35" s="74">
        <v>30</v>
      </c>
      <c r="DC35" s="74">
        <v>41.36</v>
      </c>
      <c r="DD35" s="74">
        <v>40.53</v>
      </c>
      <c r="DE35" s="74">
        <v>37.19</v>
      </c>
      <c r="DF35" s="74">
        <v>49</v>
      </c>
      <c r="DG35" s="74">
        <v>54.1</v>
      </c>
      <c r="DH35" s="75">
        <v>39.540584607891311</v>
      </c>
      <c r="DJ35" s="72">
        <v>24370</v>
      </c>
      <c r="DK35" s="72">
        <v>23784</v>
      </c>
      <c r="DL35" s="72">
        <v>21160</v>
      </c>
      <c r="DM35" s="72">
        <v>21960</v>
      </c>
      <c r="DN35" s="72">
        <v>20200</v>
      </c>
      <c r="DO35" s="72">
        <v>19504</v>
      </c>
      <c r="DP35" s="72">
        <v>22910</v>
      </c>
      <c r="DQ35" s="3">
        <v>21206</v>
      </c>
      <c r="DR35" s="72">
        <v>23490</v>
      </c>
      <c r="DS35" s="72">
        <v>20739</v>
      </c>
      <c r="DT35" s="72">
        <v>23225</v>
      </c>
      <c r="DU35" s="72">
        <v>21397</v>
      </c>
      <c r="DV35" s="72">
        <v>21900</v>
      </c>
      <c r="DW35" s="72">
        <v>21880</v>
      </c>
      <c r="DX35" s="73">
        <v>21980.357142857141</v>
      </c>
    </row>
    <row r="36" spans="1:128" x14ac:dyDescent="0.25">
      <c r="A36" s="63" t="s">
        <v>50</v>
      </c>
      <c r="B36" s="72">
        <v>37569.025923016496</v>
      </c>
      <c r="C36" s="72">
        <v>39304.892228571422</v>
      </c>
      <c r="D36" s="72">
        <v>28991.452401068625</v>
      </c>
      <c r="E36" s="72">
        <v>29470.079615970026</v>
      </c>
      <c r="F36" s="72">
        <v>29389.714285714286</v>
      </c>
      <c r="G36" s="72">
        <v>29015.253906593927</v>
      </c>
      <c r="H36" s="72">
        <v>29694.678657277887</v>
      </c>
      <c r="I36" s="72">
        <v>30829.566691829037</v>
      </c>
      <c r="J36" s="72">
        <v>32264.080229226362</v>
      </c>
      <c r="K36" s="72">
        <v>29699.871953970018</v>
      </c>
      <c r="L36" s="72">
        <v>28272.276049158245</v>
      </c>
      <c r="M36" s="72">
        <v>31364.048862562435</v>
      </c>
      <c r="N36" s="72" t="s">
        <v>64</v>
      </c>
      <c r="O36" s="72">
        <v>27165.068168440775</v>
      </c>
      <c r="P36" s="73">
        <v>31002.308382569194</v>
      </c>
      <c r="R36" s="72">
        <v>0</v>
      </c>
      <c r="S36" s="72">
        <v>0</v>
      </c>
      <c r="T36" s="72">
        <v>0</v>
      </c>
      <c r="U36" s="72">
        <v>265</v>
      </c>
      <c r="V36" s="72">
        <v>0</v>
      </c>
      <c r="W36" s="72">
        <v>242</v>
      </c>
      <c r="X36" s="72">
        <v>0</v>
      </c>
      <c r="Y36" s="3">
        <v>92.5</v>
      </c>
      <c r="Z36" s="72">
        <v>97</v>
      </c>
      <c r="AA36" s="72">
        <v>146</v>
      </c>
      <c r="AB36" s="72">
        <v>0</v>
      </c>
      <c r="AC36" s="72">
        <v>0</v>
      </c>
      <c r="AD36" s="72" t="s">
        <v>66</v>
      </c>
      <c r="AE36" s="72">
        <v>335</v>
      </c>
      <c r="AF36" s="73">
        <v>196.25</v>
      </c>
      <c r="AH36" s="72">
        <v>28839.473684210527</v>
      </c>
      <c r="AI36" s="72">
        <v>31376.892228571425</v>
      </c>
      <c r="AJ36" s="72">
        <v>23380.460625814459</v>
      </c>
      <c r="AK36" s="72">
        <v>23135.464231354643</v>
      </c>
      <c r="AL36" s="72">
        <v>22464</v>
      </c>
      <c r="AM36" s="72">
        <v>21489.594742606791</v>
      </c>
      <c r="AN36" s="72">
        <v>22975.552678019965</v>
      </c>
      <c r="AO36" s="72">
        <v>23987.082152974504</v>
      </c>
      <c r="AP36" s="72">
        <v>22868.080229226362</v>
      </c>
      <c r="AQ36" s="72">
        <v>23682.753965575434</v>
      </c>
      <c r="AR36" s="72">
        <v>21395.888188314424</v>
      </c>
      <c r="AS36" s="72">
        <v>24459.934853420193</v>
      </c>
      <c r="AT36" s="72" t="s">
        <v>64</v>
      </c>
      <c r="AU36" s="72">
        <v>22311.833417978669</v>
      </c>
      <c r="AV36" s="73">
        <v>24028.231615235953</v>
      </c>
      <c r="AX36" s="72">
        <v>8729.5522388059708</v>
      </c>
      <c r="AY36" s="72">
        <v>7928</v>
      </c>
      <c r="AZ36" s="72">
        <v>5610.991775254166</v>
      </c>
      <c r="BA36" s="72">
        <v>6334.6153846153848</v>
      </c>
      <c r="BB36" s="72">
        <v>6925.7142857142853</v>
      </c>
      <c r="BC36" s="72">
        <v>7525.6591639871376</v>
      </c>
      <c r="BD36" s="72">
        <v>6719.1259792579222</v>
      </c>
      <c r="BE36" s="72">
        <v>6842.4845388545309</v>
      </c>
      <c r="BF36" s="72">
        <v>9396</v>
      </c>
      <c r="BG36" s="72">
        <v>6017.1179883945842</v>
      </c>
      <c r="BH36" s="72">
        <v>6876.387860843819</v>
      </c>
      <c r="BI36" s="72">
        <v>6904.114009142243</v>
      </c>
      <c r="BJ36" s="72" t="s">
        <v>64</v>
      </c>
      <c r="BK36" s="72">
        <v>4853.2347504621075</v>
      </c>
      <c r="BL36" s="73">
        <v>6974.076767333243</v>
      </c>
      <c r="BN36" s="74">
        <v>15.2</v>
      </c>
      <c r="BO36" s="76">
        <v>14.433551822178643</v>
      </c>
      <c r="BP36" s="74">
        <v>18.872682068240003</v>
      </c>
      <c r="BQ36" s="76">
        <v>19.71</v>
      </c>
      <c r="BR36" s="76">
        <v>18.75</v>
      </c>
      <c r="BS36" s="75">
        <v>18.260000000000002</v>
      </c>
      <c r="BT36" s="74">
        <v>18.823486253444553</v>
      </c>
      <c r="BU36" s="75">
        <v>17.649999999999999</v>
      </c>
      <c r="BV36" s="74">
        <v>17.45</v>
      </c>
      <c r="BW36" s="74">
        <v>17.777999999999999</v>
      </c>
      <c r="BX36" s="74">
        <v>20.053385782523176</v>
      </c>
      <c r="BY36" s="74">
        <v>18.420000000000002</v>
      </c>
      <c r="BZ36" s="74" t="s">
        <v>66</v>
      </c>
      <c r="CA36" s="74">
        <v>19.690000000000001</v>
      </c>
      <c r="CB36" s="75">
        <v>18.083931225106646</v>
      </c>
      <c r="CD36" s="72">
        <v>36530</v>
      </c>
      <c r="CE36" s="72">
        <v>37740</v>
      </c>
      <c r="CF36" s="72">
        <v>36771</v>
      </c>
      <c r="CG36" s="72">
        <v>38000</v>
      </c>
      <c r="CH36" s="72">
        <v>35100</v>
      </c>
      <c r="CI36" s="72">
        <v>32700</v>
      </c>
      <c r="CJ36" s="72">
        <v>36040</v>
      </c>
      <c r="CK36" s="3">
        <v>35281</v>
      </c>
      <c r="CL36" s="72">
        <v>33254</v>
      </c>
      <c r="CM36" s="72">
        <v>35086</v>
      </c>
      <c r="CN36" s="72">
        <v>35755</v>
      </c>
      <c r="CO36" s="72">
        <v>37546</v>
      </c>
      <c r="CP36" s="72" t="s">
        <v>66</v>
      </c>
      <c r="CQ36" s="72">
        <v>36610</v>
      </c>
      <c r="CR36" s="73">
        <v>35877.923076923078</v>
      </c>
      <c r="CT36" s="74">
        <v>33.5</v>
      </c>
      <c r="CU36" s="76">
        <v>36</v>
      </c>
      <c r="CV36" s="74">
        <v>45.254031759563212</v>
      </c>
      <c r="CW36" s="76">
        <v>41.6</v>
      </c>
      <c r="CX36" s="76">
        <v>35</v>
      </c>
      <c r="CY36" s="75">
        <v>31.1</v>
      </c>
      <c r="CZ36" s="74">
        <v>40.916035932155999</v>
      </c>
      <c r="DA36" s="75">
        <v>37.19</v>
      </c>
      <c r="DB36" s="74">
        <v>30</v>
      </c>
      <c r="DC36" s="74">
        <v>41.36</v>
      </c>
      <c r="DD36" s="74">
        <v>40.53</v>
      </c>
      <c r="DE36" s="74">
        <v>37.19</v>
      </c>
      <c r="DF36" s="74" t="s">
        <v>66</v>
      </c>
      <c r="DG36" s="74">
        <v>54.1</v>
      </c>
      <c r="DH36" s="75">
        <v>38.749235976286101</v>
      </c>
      <c r="DJ36" s="72">
        <v>24370</v>
      </c>
      <c r="DK36" s="72">
        <v>23784</v>
      </c>
      <c r="DL36" s="72">
        <v>21160</v>
      </c>
      <c r="DM36" s="72">
        <v>21960</v>
      </c>
      <c r="DN36" s="72">
        <v>20200</v>
      </c>
      <c r="DO36" s="72">
        <v>19504</v>
      </c>
      <c r="DP36" s="72">
        <v>22910</v>
      </c>
      <c r="DQ36" s="3">
        <v>21206</v>
      </c>
      <c r="DR36" s="72">
        <v>23490</v>
      </c>
      <c r="DS36" s="72">
        <v>20739</v>
      </c>
      <c r="DT36" s="72">
        <v>23225</v>
      </c>
      <c r="DU36" s="72">
        <v>21397</v>
      </c>
      <c r="DV36" s="72" t="s">
        <v>66</v>
      </c>
      <c r="DW36" s="72">
        <v>21880</v>
      </c>
      <c r="DX36" s="73">
        <v>21986.538461538461</v>
      </c>
    </row>
    <row r="37" spans="1:128" x14ac:dyDescent="0.25">
      <c r="A37" s="63" t="s">
        <v>46</v>
      </c>
      <c r="B37" s="72">
        <v>31478.153846153844</v>
      </c>
      <c r="C37" s="72">
        <v>31861.858004140784</v>
      </c>
      <c r="D37" s="72">
        <v>30502.738748620508</v>
      </c>
      <c r="E37" s="72">
        <v>27014.887493458918</v>
      </c>
      <c r="F37" s="72" t="s">
        <v>64</v>
      </c>
      <c r="G37" s="72">
        <v>30631.664922128228</v>
      </c>
      <c r="H37" s="72" t="s">
        <v>64</v>
      </c>
      <c r="I37" s="72">
        <v>28061.924628644781</v>
      </c>
      <c r="J37" s="72">
        <v>32800.574780058654</v>
      </c>
      <c r="K37" s="72">
        <v>31778.89210593775</v>
      </c>
      <c r="L37" s="72">
        <v>28693.035251558296</v>
      </c>
      <c r="M37" s="72">
        <v>28389.390006489295</v>
      </c>
      <c r="N37" s="72">
        <v>62046.465306122445</v>
      </c>
      <c r="O37" s="72">
        <v>26699.082587359175</v>
      </c>
      <c r="P37" s="73">
        <v>32496.555640056056</v>
      </c>
      <c r="R37" s="72">
        <v>0</v>
      </c>
      <c r="S37" s="72">
        <v>0</v>
      </c>
      <c r="T37" s="72">
        <v>0</v>
      </c>
      <c r="U37" s="72">
        <v>265</v>
      </c>
      <c r="V37" s="72" t="s">
        <v>65</v>
      </c>
      <c r="W37" s="72">
        <v>249</v>
      </c>
      <c r="X37" s="72" t="s">
        <v>66</v>
      </c>
      <c r="Y37" s="3">
        <v>84.2</v>
      </c>
      <c r="Z37" s="72">
        <v>98</v>
      </c>
      <c r="AA37" s="72">
        <v>156</v>
      </c>
      <c r="AB37" s="72">
        <v>0</v>
      </c>
      <c r="AC37" s="72">
        <v>0</v>
      </c>
      <c r="AD37" s="72">
        <v>0</v>
      </c>
      <c r="AE37" s="72">
        <v>335</v>
      </c>
      <c r="AF37" s="73">
        <v>197.86666666666667</v>
      </c>
      <c r="AH37" s="72">
        <v>22480</v>
      </c>
      <c r="AI37" s="72">
        <v>22348.258004140785</v>
      </c>
      <c r="AJ37" s="72">
        <v>23802.9990708593</v>
      </c>
      <c r="AK37" s="72">
        <v>20680.272108843536</v>
      </c>
      <c r="AL37" s="72" t="s">
        <v>64</v>
      </c>
      <c r="AM37" s="72">
        <v>21715.550636413944</v>
      </c>
      <c r="AN37" s="72" t="s">
        <v>64</v>
      </c>
      <c r="AO37" s="72">
        <v>19895.300751879699</v>
      </c>
      <c r="AP37" s="72">
        <v>23404.574780058651</v>
      </c>
      <c r="AQ37" s="72">
        <v>23888.340425531915</v>
      </c>
      <c r="AR37" s="72">
        <v>20970.674486803517</v>
      </c>
      <c r="AS37" s="72">
        <v>20405.434782608696</v>
      </c>
      <c r="AT37" s="72">
        <v>56683.199999999997</v>
      </c>
      <c r="AU37" s="72">
        <v>21845.847836897068</v>
      </c>
      <c r="AV37" s="73">
        <v>24843.371073669758</v>
      </c>
      <c r="AX37" s="72">
        <v>8998.1538461538457</v>
      </c>
      <c r="AY37" s="72">
        <v>9513.6</v>
      </c>
      <c r="AZ37" s="72">
        <v>6699.7396777612084</v>
      </c>
      <c r="BA37" s="72">
        <v>6334.6153846153848</v>
      </c>
      <c r="BB37" s="72" t="s">
        <v>64</v>
      </c>
      <c r="BC37" s="72">
        <v>8916.1142857142859</v>
      </c>
      <c r="BD37" s="72" t="s">
        <v>64</v>
      </c>
      <c r="BE37" s="72">
        <v>8166.623876765083</v>
      </c>
      <c r="BF37" s="72">
        <v>9396</v>
      </c>
      <c r="BG37" s="72">
        <v>7890.5516804058343</v>
      </c>
      <c r="BH37" s="72">
        <v>7722.3607647547788</v>
      </c>
      <c r="BI37" s="72">
        <v>7983.9552238805982</v>
      </c>
      <c r="BJ37" s="72">
        <v>5363.2653061224491</v>
      </c>
      <c r="BK37" s="72">
        <v>4853.2347504621075</v>
      </c>
      <c r="BL37" s="73">
        <v>7653.1845663862978</v>
      </c>
      <c r="BN37" s="74">
        <v>19.5</v>
      </c>
      <c r="BO37" s="76">
        <v>20.264666709865637</v>
      </c>
      <c r="BP37" s="74">
        <v>18.537664043360003</v>
      </c>
      <c r="BQ37" s="76">
        <v>22.05</v>
      </c>
      <c r="BR37" s="76" t="s">
        <v>65</v>
      </c>
      <c r="BS37" s="75">
        <v>18.07</v>
      </c>
      <c r="BT37" s="74" t="s">
        <v>66</v>
      </c>
      <c r="BU37" s="75">
        <v>21.28</v>
      </c>
      <c r="BV37" s="74">
        <v>17.05</v>
      </c>
      <c r="BW37" s="74">
        <v>17.625</v>
      </c>
      <c r="BX37" s="74">
        <v>20.46</v>
      </c>
      <c r="BY37" s="74">
        <v>22.08</v>
      </c>
      <c r="BZ37" s="74">
        <v>7.5</v>
      </c>
      <c r="CA37" s="74">
        <v>20.11</v>
      </c>
      <c r="CB37" s="75">
        <v>18.710610896102139</v>
      </c>
      <c r="CD37" s="72">
        <v>36530</v>
      </c>
      <c r="CE37" s="72">
        <v>37740</v>
      </c>
      <c r="CF37" s="72">
        <v>36771</v>
      </c>
      <c r="CG37" s="72">
        <v>38000</v>
      </c>
      <c r="CH37" s="72" t="s">
        <v>65</v>
      </c>
      <c r="CI37" s="72">
        <v>32700</v>
      </c>
      <c r="CJ37" s="72" t="s">
        <v>66</v>
      </c>
      <c r="CK37" s="3">
        <v>35281</v>
      </c>
      <c r="CL37" s="72">
        <v>33254</v>
      </c>
      <c r="CM37" s="72">
        <v>35086</v>
      </c>
      <c r="CN37" s="72">
        <v>35755</v>
      </c>
      <c r="CO37" s="72">
        <v>37546</v>
      </c>
      <c r="CP37" s="72">
        <v>35427</v>
      </c>
      <c r="CQ37" s="72">
        <v>36610</v>
      </c>
      <c r="CR37" s="73">
        <v>35891.666666666664</v>
      </c>
      <c r="CT37" s="74">
        <v>32.5</v>
      </c>
      <c r="CU37" s="76">
        <v>30</v>
      </c>
      <c r="CV37" s="74">
        <v>37.899980030992808</v>
      </c>
      <c r="CW37" s="76">
        <v>41.6</v>
      </c>
      <c r="CX37" s="76" t="s">
        <v>65</v>
      </c>
      <c r="CY37" s="75">
        <v>26.25</v>
      </c>
      <c r="CZ37" s="74" t="s">
        <v>66</v>
      </c>
      <c r="DA37" s="75">
        <v>31.16</v>
      </c>
      <c r="DB37" s="74">
        <v>30</v>
      </c>
      <c r="DC37" s="74">
        <v>31.54</v>
      </c>
      <c r="DD37" s="74">
        <v>36.090000000000003</v>
      </c>
      <c r="DE37" s="74">
        <v>32.159999999999997</v>
      </c>
      <c r="DF37" s="74">
        <v>49</v>
      </c>
      <c r="DG37" s="74">
        <v>54.1</v>
      </c>
      <c r="DH37" s="75">
        <v>36.024998335916074</v>
      </c>
      <c r="DJ37" s="72">
        <v>24370</v>
      </c>
      <c r="DK37" s="72">
        <v>23784</v>
      </c>
      <c r="DL37" s="72">
        <v>21160</v>
      </c>
      <c r="DM37" s="72">
        <v>21960</v>
      </c>
      <c r="DN37" s="72" t="s">
        <v>65</v>
      </c>
      <c r="DO37" s="72">
        <v>19504</v>
      </c>
      <c r="DP37" s="72" t="s">
        <v>66</v>
      </c>
      <c r="DQ37" s="3">
        <v>21206</v>
      </c>
      <c r="DR37" s="72">
        <v>23490</v>
      </c>
      <c r="DS37" s="72">
        <v>20739</v>
      </c>
      <c r="DT37" s="72">
        <v>23225</v>
      </c>
      <c r="DU37" s="72">
        <v>21397</v>
      </c>
      <c r="DV37" s="72">
        <v>21900</v>
      </c>
      <c r="DW37" s="72">
        <v>21880</v>
      </c>
      <c r="DX37" s="73">
        <v>22051.25</v>
      </c>
    </row>
    <row r="38" spans="1:128" x14ac:dyDescent="0.25">
      <c r="CD38" s="62">
        <f>$CR$23</f>
        <v>35845.714285714283</v>
      </c>
      <c r="CE38" s="62">
        <f t="shared" ref="CE38:CQ38" si="2">$CR$23</f>
        <v>35845.714285714283</v>
      </c>
      <c r="CF38" s="62">
        <f t="shared" si="2"/>
        <v>35845.714285714283</v>
      </c>
      <c r="CG38" s="62">
        <f t="shared" si="2"/>
        <v>35845.714285714283</v>
      </c>
      <c r="CH38" s="62">
        <f t="shared" si="2"/>
        <v>35845.714285714283</v>
      </c>
      <c r="CI38" s="62">
        <f t="shared" si="2"/>
        <v>35845.714285714283</v>
      </c>
      <c r="CJ38" s="62">
        <f t="shared" si="2"/>
        <v>35845.714285714283</v>
      </c>
      <c r="CK38" s="62">
        <f t="shared" si="2"/>
        <v>35845.714285714283</v>
      </c>
      <c r="CL38" s="62">
        <f t="shared" si="2"/>
        <v>35845.714285714283</v>
      </c>
      <c r="CM38" s="62">
        <f t="shared" si="2"/>
        <v>35845.714285714283</v>
      </c>
      <c r="CN38" s="62">
        <f t="shared" si="2"/>
        <v>35845.714285714283</v>
      </c>
      <c r="CO38" s="62">
        <f t="shared" si="2"/>
        <v>35845.714285714283</v>
      </c>
      <c r="CP38" s="62">
        <f t="shared" si="2"/>
        <v>35845.714285714283</v>
      </c>
      <c r="CQ38" s="62">
        <f t="shared" si="2"/>
        <v>35845.714285714283</v>
      </c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2">
        <f>$DX$23</f>
        <v>21980.357142857141</v>
      </c>
      <c r="DK38" s="62">
        <f t="shared" ref="DK38:DW38" si="3">$DX$23</f>
        <v>21980.357142857141</v>
      </c>
      <c r="DL38" s="62">
        <f t="shared" si="3"/>
        <v>21980.357142857141</v>
      </c>
      <c r="DM38" s="62">
        <f t="shared" si="3"/>
        <v>21980.357142857141</v>
      </c>
      <c r="DN38" s="62">
        <f t="shared" si="3"/>
        <v>21980.357142857141</v>
      </c>
      <c r="DO38" s="62">
        <f t="shared" si="3"/>
        <v>21980.357142857141</v>
      </c>
      <c r="DP38" s="62">
        <f t="shared" si="3"/>
        <v>21980.357142857141</v>
      </c>
      <c r="DQ38" s="62">
        <f t="shared" si="3"/>
        <v>21980.357142857141</v>
      </c>
      <c r="DR38" s="62">
        <f t="shared" si="3"/>
        <v>21980.357142857141</v>
      </c>
      <c r="DS38" s="62">
        <f t="shared" si="3"/>
        <v>21980.357142857141</v>
      </c>
      <c r="DT38" s="62">
        <f t="shared" si="3"/>
        <v>21980.357142857141</v>
      </c>
      <c r="DU38" s="62">
        <f t="shared" si="3"/>
        <v>21980.357142857141</v>
      </c>
      <c r="DV38" s="62">
        <f t="shared" si="3"/>
        <v>21980.357142857141</v>
      </c>
      <c r="DW38" s="62">
        <f t="shared" si="3"/>
        <v>21980.357142857141</v>
      </c>
    </row>
  </sheetData>
  <mergeCells count="23">
    <mergeCell ref="CT1:DH1"/>
    <mergeCell ref="DJ1:DX1"/>
    <mergeCell ref="CC2:CR2"/>
    <mergeCell ref="B4:O4"/>
    <mergeCell ref="DI2:DX2"/>
    <mergeCell ref="CT4:DG4"/>
    <mergeCell ref="DJ4:DW4"/>
    <mergeCell ref="R4:AE4"/>
    <mergeCell ref="Q2:AF2"/>
    <mergeCell ref="CD1:CR1"/>
    <mergeCell ref="B1:P1"/>
    <mergeCell ref="R1:AF1"/>
    <mergeCell ref="B2:P2"/>
    <mergeCell ref="CD4:CQ4"/>
    <mergeCell ref="AH1:AV1"/>
    <mergeCell ref="AX1:BL1"/>
    <mergeCell ref="BN1:CB1"/>
    <mergeCell ref="AH4:AU4"/>
    <mergeCell ref="BM2:CB2"/>
    <mergeCell ref="AX4:BK4"/>
    <mergeCell ref="BN4:CA4"/>
    <mergeCell ref="AG2:AV2"/>
    <mergeCell ref="AW2:BL2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G47" sqref="G47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6.140625" style="1" customWidth="1"/>
    <col min="34" max="16384" width="9.140625" style="1"/>
  </cols>
  <sheetData>
    <row r="1" spans="1:31" ht="21" x14ac:dyDescent="0.35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36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v>22063.045825834142</v>
      </c>
      <c r="C7" s="52">
        <v>22310.460357142856</v>
      </c>
      <c r="D7" s="52">
        <v>20585.074281778867</v>
      </c>
      <c r="E7" s="52">
        <v>20725.229193341867</v>
      </c>
      <c r="F7" s="52">
        <v>22690.429919035549</v>
      </c>
      <c r="G7" s="52">
        <v>18622.607183731358</v>
      </c>
      <c r="H7" s="52">
        <v>19950.859392451752</v>
      </c>
      <c r="I7" s="52">
        <v>21367.983491261319</v>
      </c>
      <c r="J7" s="52">
        <v>22905.965917477355</v>
      </c>
      <c r="K7" s="52">
        <v>21737.805527689608</v>
      </c>
      <c r="L7" s="52">
        <v>22208.68604374944</v>
      </c>
      <c r="M7" s="52">
        <v>21483.302635243257</v>
      </c>
      <c r="N7" s="52">
        <v>20909.285714285714</v>
      </c>
      <c r="O7" s="52">
        <v>19582.78143613055</v>
      </c>
      <c r="P7" s="46">
        <v>21224.536922796688</v>
      </c>
    </row>
    <row r="8" spans="1:31" s="39" customFormat="1" x14ac:dyDescent="0.25">
      <c r="A8" s="42" t="s">
        <v>52</v>
      </c>
      <c r="B8" s="38">
        <v>790</v>
      </c>
      <c r="C8" s="38">
        <v>605</v>
      </c>
      <c r="D8" s="38">
        <v>700</v>
      </c>
      <c r="E8" s="38">
        <v>517</v>
      </c>
      <c r="F8" s="38">
        <v>770</v>
      </c>
      <c r="G8" s="38">
        <v>358</v>
      </c>
      <c r="H8" s="38">
        <v>700</v>
      </c>
      <c r="I8" s="38">
        <v>722.7</v>
      </c>
      <c r="J8" s="38">
        <v>671</v>
      </c>
      <c r="K8" s="38">
        <v>587</v>
      </c>
      <c r="L8" s="38">
        <v>418</v>
      </c>
      <c r="M8" s="38">
        <v>713</v>
      </c>
      <c r="N8" s="38">
        <v>542</v>
      </c>
      <c r="O8" s="38">
        <v>310</v>
      </c>
      <c r="P8" s="47">
        <v>600.26428571428573</v>
      </c>
    </row>
    <row r="9" spans="1:31" x14ac:dyDescent="0.25">
      <c r="A9" s="43" t="s">
        <v>25</v>
      </c>
      <c r="B9" s="37">
        <v>23.3</v>
      </c>
      <c r="C9" s="37">
        <v>24.359594006766553</v>
      </c>
      <c r="D9" s="37">
        <v>23.420805557520001</v>
      </c>
      <c r="E9" s="37">
        <v>24.14</v>
      </c>
      <c r="F9" s="37">
        <v>20.329999999999998</v>
      </c>
      <c r="G9" s="37">
        <v>22.97</v>
      </c>
      <c r="H9" s="37">
        <v>24.911996328063605</v>
      </c>
      <c r="I9" s="37">
        <v>22.5</v>
      </c>
      <c r="J9" s="37">
        <v>21.68</v>
      </c>
      <c r="K9" s="37">
        <v>22.481999999999999</v>
      </c>
      <c r="L9" s="37">
        <v>22.949320930232556</v>
      </c>
      <c r="M9" s="37">
        <v>23.91</v>
      </c>
      <c r="N9" s="37">
        <v>24</v>
      </c>
      <c r="O9" s="37">
        <v>25.12</v>
      </c>
      <c r="P9" s="48">
        <v>23.29097977304162</v>
      </c>
    </row>
    <row r="10" spans="1:31" s="39" customFormat="1" x14ac:dyDescent="0.25">
      <c r="A10" s="42" t="s">
        <v>26</v>
      </c>
      <c r="B10" s="3">
        <v>34530</v>
      </c>
      <c r="C10" s="3">
        <v>36984</v>
      </c>
      <c r="D10" s="3">
        <v>33987</v>
      </c>
      <c r="E10" s="3">
        <v>34391</v>
      </c>
      <c r="F10" s="3">
        <v>31400</v>
      </c>
      <c r="G10" s="3">
        <v>31448</v>
      </c>
      <c r="H10" s="3">
        <v>33510</v>
      </c>
      <c r="I10" s="3">
        <v>33337</v>
      </c>
      <c r="J10" s="3">
        <v>33121</v>
      </c>
      <c r="K10" s="3">
        <v>33839</v>
      </c>
      <c r="L10" s="3">
        <v>34664</v>
      </c>
      <c r="M10" s="3">
        <v>35375</v>
      </c>
      <c r="N10" s="3">
        <v>32390</v>
      </c>
      <c r="O10" s="3">
        <v>34010</v>
      </c>
      <c r="P10" s="49">
        <v>33784.714285714283</v>
      </c>
    </row>
    <row r="11" spans="1:31" x14ac:dyDescent="0.25">
      <c r="A11" s="43" t="s">
        <v>27</v>
      </c>
      <c r="B11" s="37">
        <v>62</v>
      </c>
      <c r="C11" s="37">
        <v>64</v>
      </c>
      <c r="D11" s="37">
        <v>72.790990595495231</v>
      </c>
      <c r="E11" s="37">
        <v>66</v>
      </c>
      <c r="F11" s="37">
        <v>51.97</v>
      </c>
      <c r="G11" s="37">
        <v>97</v>
      </c>
      <c r="H11" s="37">
        <v>63.981291527999986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64.345163008821089</v>
      </c>
    </row>
    <row r="12" spans="1:31" s="39" customFormat="1" ht="15.75" thickBot="1" x14ac:dyDescent="0.3">
      <c r="A12" s="44" t="s">
        <v>28</v>
      </c>
      <c r="B12" s="40">
        <v>22110</v>
      </c>
      <c r="C12" s="40">
        <v>21821</v>
      </c>
      <c r="D12" s="40">
        <v>19237</v>
      </c>
      <c r="E12" s="40">
        <v>19962</v>
      </c>
      <c r="F12" s="40">
        <v>18000</v>
      </c>
      <c r="G12" s="40">
        <v>17731</v>
      </c>
      <c r="H12" s="40">
        <v>20310</v>
      </c>
      <c r="I12" s="40">
        <v>18934</v>
      </c>
      <c r="J12" s="40">
        <v>20961</v>
      </c>
      <c r="K12" s="40">
        <v>18600</v>
      </c>
      <c r="L12" s="40">
        <v>21042</v>
      </c>
      <c r="M12" s="40">
        <v>19364</v>
      </c>
      <c r="N12" s="40">
        <v>19250</v>
      </c>
      <c r="O12" s="40">
        <v>19710</v>
      </c>
      <c r="P12" s="50">
        <v>19788</v>
      </c>
    </row>
    <row r="13" spans="1:31" s="41" customFormat="1" ht="19.5" thickBot="1" x14ac:dyDescent="0.35">
      <c r="A13" s="98" t="s">
        <v>47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v>22453.039049235995</v>
      </c>
      <c r="C14" s="52">
        <v>26311.072471428568</v>
      </c>
      <c r="D14" s="52">
        <v>20585.074281778867</v>
      </c>
      <c r="E14" s="52">
        <v>22210.814293315867</v>
      </c>
      <c r="F14" s="52">
        <v>19341.206752971459</v>
      </c>
      <c r="G14" s="52">
        <v>18622.607183731358</v>
      </c>
      <c r="H14" s="52">
        <v>20895.656863199467</v>
      </c>
      <c r="I14" s="52">
        <v>21447.35730078513</v>
      </c>
      <c r="J14" s="52">
        <v>22905.965917477355</v>
      </c>
      <c r="K14" s="52">
        <v>22021.782524051312</v>
      </c>
      <c r="L14" s="52">
        <v>22717.019548862525</v>
      </c>
      <c r="M14" s="52">
        <v>22145.710743741231</v>
      </c>
      <c r="N14" s="52">
        <v>19956.638655462186</v>
      </c>
      <c r="O14" s="52">
        <v>18530.307177056609</v>
      </c>
      <c r="P14" s="46">
        <v>21438.875197364137</v>
      </c>
    </row>
    <row r="15" spans="1:31" s="39" customFormat="1" x14ac:dyDescent="0.25">
      <c r="A15" s="42" t="s">
        <v>52</v>
      </c>
      <c r="B15" s="38">
        <v>3090</v>
      </c>
      <c r="C15" s="38">
        <v>2438</v>
      </c>
      <c r="D15" s="38">
        <v>700</v>
      </c>
      <c r="E15" s="38">
        <v>517</v>
      </c>
      <c r="F15" s="38">
        <v>770</v>
      </c>
      <c r="G15" s="38">
        <v>358</v>
      </c>
      <c r="H15" s="38">
        <v>700</v>
      </c>
      <c r="I15" s="38">
        <v>722.9</v>
      </c>
      <c r="J15" s="38">
        <v>671</v>
      </c>
      <c r="K15" s="38">
        <v>589</v>
      </c>
      <c r="L15" s="38">
        <v>418</v>
      </c>
      <c r="M15" s="38">
        <v>713</v>
      </c>
      <c r="N15" s="38">
        <v>2463</v>
      </c>
      <c r="O15" s="38">
        <v>310</v>
      </c>
      <c r="P15" s="47">
        <v>1032.8499999999999</v>
      </c>
    </row>
    <row r="16" spans="1:31" x14ac:dyDescent="0.25">
      <c r="A16" s="43" t="s">
        <v>25</v>
      </c>
      <c r="B16" s="37">
        <v>22.8</v>
      </c>
      <c r="C16" s="37">
        <v>19.973685462010369</v>
      </c>
      <c r="D16" s="37">
        <v>23.420805557520001</v>
      </c>
      <c r="E16" s="37">
        <v>22.21</v>
      </c>
      <c r="F16" s="37">
        <v>23.31</v>
      </c>
      <c r="G16" s="37">
        <v>22.97</v>
      </c>
      <c r="H16" s="37">
        <v>23.534481705400545</v>
      </c>
      <c r="I16" s="37">
        <v>22.4</v>
      </c>
      <c r="J16" s="37">
        <v>21.68</v>
      </c>
      <c r="K16" s="37">
        <v>22.134</v>
      </c>
      <c r="L16" s="37">
        <v>22.323260465116281</v>
      </c>
      <c r="M16" s="37">
        <v>23.05</v>
      </c>
      <c r="N16" s="37">
        <v>25.5</v>
      </c>
      <c r="O16" s="37">
        <v>26.86</v>
      </c>
      <c r="P16" s="48">
        <v>23.011873799289088</v>
      </c>
    </row>
    <row r="17" spans="1:16" s="39" customFormat="1" x14ac:dyDescent="0.25">
      <c r="A17" s="42" t="s">
        <v>26</v>
      </c>
      <c r="B17" s="3">
        <v>34530</v>
      </c>
      <c r="C17" s="3">
        <v>36984</v>
      </c>
      <c r="D17" s="3">
        <v>33987</v>
      </c>
      <c r="E17" s="3">
        <v>34391</v>
      </c>
      <c r="F17" s="3">
        <v>31400</v>
      </c>
      <c r="G17" s="3">
        <v>31448</v>
      </c>
      <c r="H17" s="3">
        <v>33510</v>
      </c>
      <c r="I17" s="3">
        <v>33337</v>
      </c>
      <c r="J17" s="3">
        <v>33121</v>
      </c>
      <c r="K17" s="3">
        <v>33839</v>
      </c>
      <c r="L17" s="3">
        <v>34664</v>
      </c>
      <c r="M17" s="3">
        <v>35375</v>
      </c>
      <c r="N17" s="3">
        <v>32390</v>
      </c>
      <c r="O17" s="3">
        <v>34010</v>
      </c>
      <c r="P17" s="49">
        <v>33784.714285714283</v>
      </c>
    </row>
    <row r="18" spans="1:16" x14ac:dyDescent="0.25">
      <c r="A18" s="43" t="s">
        <v>27</v>
      </c>
      <c r="B18" s="37">
        <v>62</v>
      </c>
      <c r="C18" s="37">
        <v>64</v>
      </c>
      <c r="D18" s="37">
        <v>72.790990595495231</v>
      </c>
      <c r="E18" s="37">
        <v>66</v>
      </c>
      <c r="F18" s="37">
        <v>68</v>
      </c>
      <c r="G18" s="37">
        <v>97</v>
      </c>
      <c r="H18" s="37">
        <v>63.981291527999986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65.490163008821085</v>
      </c>
    </row>
    <row r="19" spans="1:16" s="39" customFormat="1" ht="15.75" thickBot="1" x14ac:dyDescent="0.3">
      <c r="A19" s="44" t="s">
        <v>28</v>
      </c>
      <c r="B19" s="40">
        <v>22110</v>
      </c>
      <c r="C19" s="40">
        <v>21821</v>
      </c>
      <c r="D19" s="40">
        <v>19237</v>
      </c>
      <c r="E19" s="40">
        <v>19962</v>
      </c>
      <c r="F19" s="40">
        <v>18000</v>
      </c>
      <c r="G19" s="40">
        <v>17731</v>
      </c>
      <c r="H19" s="40">
        <v>20310</v>
      </c>
      <c r="I19" s="40">
        <v>18934</v>
      </c>
      <c r="J19" s="40">
        <v>20961</v>
      </c>
      <c r="K19" s="40">
        <v>18600</v>
      </c>
      <c r="L19" s="40">
        <v>21042</v>
      </c>
      <c r="M19" s="40">
        <v>19364</v>
      </c>
      <c r="N19" s="40">
        <v>19250</v>
      </c>
      <c r="O19" s="40">
        <v>19710</v>
      </c>
      <c r="P19" s="50">
        <v>19788</v>
      </c>
    </row>
    <row r="20" spans="1:16" s="41" customFormat="1" ht="19.5" thickBot="1" x14ac:dyDescent="0.35">
      <c r="A20" s="98" t="s">
        <v>37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v>21762.899142507147</v>
      </c>
      <c r="C21" s="52">
        <v>22219.365242857144</v>
      </c>
      <c r="D21" s="52">
        <v>20585.074281778867</v>
      </c>
      <c r="E21" s="52">
        <v>19459.604142692751</v>
      </c>
      <c r="F21" s="52">
        <v>17947.449551569505</v>
      </c>
      <c r="G21" s="52">
        <v>18622.607183731358</v>
      </c>
      <c r="H21" s="52">
        <v>19399.150719516692</v>
      </c>
      <c r="I21" s="52">
        <v>21447.35730078513</v>
      </c>
      <c r="J21" s="52">
        <v>22905.965917477355</v>
      </c>
      <c r="K21" s="52">
        <v>20731.836908708403</v>
      </c>
      <c r="L21" s="52">
        <v>20689.486899838012</v>
      </c>
      <c r="M21" s="52">
        <v>21580.360251430116</v>
      </c>
      <c r="N21" s="52">
        <v>20578.775510204083</v>
      </c>
      <c r="O21" s="52">
        <v>18187.494533785823</v>
      </c>
      <c r="P21" s="46">
        <v>20436.959113348748</v>
      </c>
    </row>
    <row r="22" spans="1:16" s="39" customFormat="1" x14ac:dyDescent="0.25">
      <c r="A22" s="42" t="s">
        <v>52</v>
      </c>
      <c r="B22" s="38">
        <v>790</v>
      </c>
      <c r="C22" s="38">
        <v>605</v>
      </c>
      <c r="D22" s="38">
        <v>700</v>
      </c>
      <c r="E22" s="38">
        <v>517</v>
      </c>
      <c r="F22" s="38">
        <v>770</v>
      </c>
      <c r="G22" s="38">
        <v>358</v>
      </c>
      <c r="H22" s="38">
        <v>700</v>
      </c>
      <c r="I22" s="38">
        <v>722.9</v>
      </c>
      <c r="J22" s="38">
        <v>671</v>
      </c>
      <c r="K22" s="38">
        <v>583</v>
      </c>
      <c r="L22" s="38">
        <v>418</v>
      </c>
      <c r="M22" s="38">
        <v>713</v>
      </c>
      <c r="N22" s="38">
        <v>542</v>
      </c>
      <c r="O22" s="38">
        <v>310</v>
      </c>
      <c r="P22" s="47">
        <v>599.99285714285713</v>
      </c>
    </row>
    <row r="23" spans="1:16" x14ac:dyDescent="0.25">
      <c r="A23" s="43" t="s">
        <v>25</v>
      </c>
      <c r="B23" s="37">
        <v>23.7</v>
      </c>
      <c r="C23" s="37">
        <v>24.482004026901059</v>
      </c>
      <c r="D23" s="37">
        <v>23.420805557520001</v>
      </c>
      <c r="E23" s="37">
        <v>26.07</v>
      </c>
      <c r="F23" s="37">
        <v>25.6</v>
      </c>
      <c r="G23" s="37">
        <v>22.97</v>
      </c>
      <c r="H23" s="37">
        <v>25.793602603648051</v>
      </c>
      <c r="I23" s="37">
        <v>22.4</v>
      </c>
      <c r="J23" s="37">
        <v>21.68</v>
      </c>
      <c r="K23" s="37">
        <v>23.808</v>
      </c>
      <c r="L23" s="37">
        <v>25.0488</v>
      </c>
      <c r="M23" s="37">
        <v>23.78</v>
      </c>
      <c r="N23" s="37">
        <v>24.5</v>
      </c>
      <c r="O23" s="37">
        <v>27.48</v>
      </c>
      <c r="P23" s="48">
        <v>24.338086584862083</v>
      </c>
    </row>
    <row r="24" spans="1:16" s="39" customFormat="1" x14ac:dyDescent="0.25">
      <c r="A24" s="42" t="s">
        <v>26</v>
      </c>
      <c r="B24" s="3">
        <v>34530</v>
      </c>
      <c r="C24" s="3">
        <v>36984</v>
      </c>
      <c r="D24" s="3">
        <v>33987</v>
      </c>
      <c r="E24" s="3">
        <v>34391</v>
      </c>
      <c r="F24" s="3">
        <v>31400</v>
      </c>
      <c r="G24" s="3">
        <v>31448</v>
      </c>
      <c r="H24" s="3">
        <v>33510</v>
      </c>
      <c r="I24" s="3">
        <v>33337</v>
      </c>
      <c r="J24" s="3">
        <v>33121</v>
      </c>
      <c r="K24" s="3">
        <v>33839</v>
      </c>
      <c r="L24" s="3">
        <v>34664</v>
      </c>
      <c r="M24" s="3">
        <v>35375</v>
      </c>
      <c r="N24" s="3">
        <v>32390</v>
      </c>
      <c r="O24" s="3">
        <v>34010</v>
      </c>
      <c r="P24" s="49">
        <v>33784.714285714283</v>
      </c>
    </row>
    <row r="25" spans="1:16" x14ac:dyDescent="0.25">
      <c r="A25" s="43" t="s">
        <v>27</v>
      </c>
      <c r="B25" s="37">
        <v>62</v>
      </c>
      <c r="C25" s="37">
        <v>64</v>
      </c>
      <c r="D25" s="37">
        <v>72.790990595495231</v>
      </c>
      <c r="E25" s="37">
        <v>66</v>
      </c>
      <c r="F25" s="37">
        <v>66.900000000000006</v>
      </c>
      <c r="G25" s="37">
        <v>97</v>
      </c>
      <c r="H25" s="37">
        <v>63.981291527999986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65.411591580249663</v>
      </c>
    </row>
    <row r="26" spans="1:16" s="39" customFormat="1" ht="15.75" thickBot="1" x14ac:dyDescent="0.3">
      <c r="A26" s="44" t="s">
        <v>28</v>
      </c>
      <c r="B26" s="40">
        <v>22110</v>
      </c>
      <c r="C26" s="40">
        <v>21821</v>
      </c>
      <c r="D26" s="40">
        <v>19237</v>
      </c>
      <c r="E26" s="40">
        <v>19962</v>
      </c>
      <c r="F26" s="40">
        <v>18000</v>
      </c>
      <c r="G26" s="40">
        <v>17731</v>
      </c>
      <c r="H26" s="40">
        <v>20310</v>
      </c>
      <c r="I26" s="40">
        <v>18934</v>
      </c>
      <c r="J26" s="40">
        <v>20961</v>
      </c>
      <c r="K26" s="40">
        <v>18600</v>
      </c>
      <c r="L26" s="40">
        <v>21042</v>
      </c>
      <c r="M26" s="40">
        <v>19364</v>
      </c>
      <c r="N26" s="40">
        <v>19250</v>
      </c>
      <c r="O26" s="40">
        <v>19710</v>
      </c>
      <c r="P26" s="50">
        <v>19788</v>
      </c>
    </row>
    <row r="27" spans="1:16" s="41" customFormat="1" ht="19.5" thickBot="1" x14ac:dyDescent="0.35">
      <c r="A27" s="98" t="s">
        <v>48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v>21123.257277734068</v>
      </c>
      <c r="C28" s="52">
        <v>28340.597489610387</v>
      </c>
      <c r="D28" s="52">
        <v>19449.08830641543</v>
      </c>
      <c r="E28" s="52">
        <v>21817.731319363753</v>
      </c>
      <c r="F28" s="52">
        <v>17203.464203233256</v>
      </c>
      <c r="G28" s="52">
        <v>18958.341410690322</v>
      </c>
      <c r="H28" s="52">
        <v>18583.496032507817</v>
      </c>
      <c r="I28" s="52">
        <v>21447.35730078513</v>
      </c>
      <c r="J28" s="52">
        <v>21712.24828883923</v>
      </c>
      <c r="K28" s="52">
        <v>20301.667251417319</v>
      </c>
      <c r="L28" s="52">
        <v>20761.039344106684</v>
      </c>
      <c r="M28" s="52">
        <v>20943.336765665434</v>
      </c>
      <c r="N28" s="52">
        <v>19663.516483516483</v>
      </c>
      <c r="O28" s="52">
        <v>19002.760775226117</v>
      </c>
      <c r="P28" s="46">
        <v>20664.850160650818</v>
      </c>
    </row>
    <row r="29" spans="1:16" s="39" customFormat="1" x14ac:dyDescent="0.25">
      <c r="A29" s="42" t="s">
        <v>52</v>
      </c>
      <c r="B29" s="38">
        <v>3600</v>
      </c>
      <c r="C29" s="38">
        <v>5263</v>
      </c>
      <c r="D29" s="38">
        <v>700</v>
      </c>
      <c r="E29" s="38">
        <v>517</v>
      </c>
      <c r="F29" s="38">
        <v>770</v>
      </c>
      <c r="G29" s="38">
        <v>360</v>
      </c>
      <c r="H29" s="38">
        <v>700</v>
      </c>
      <c r="I29" s="38">
        <v>722.9</v>
      </c>
      <c r="J29" s="38">
        <v>667</v>
      </c>
      <c r="K29" s="38">
        <v>581</v>
      </c>
      <c r="L29" s="38">
        <v>418</v>
      </c>
      <c r="M29" s="38">
        <v>713</v>
      </c>
      <c r="N29" s="38">
        <v>2955</v>
      </c>
      <c r="O29" s="38">
        <v>310</v>
      </c>
      <c r="P29" s="47">
        <v>1305.4928571428572</v>
      </c>
    </row>
    <row r="30" spans="1:16" x14ac:dyDescent="0.25">
      <c r="A30" s="43" t="s">
        <v>25</v>
      </c>
      <c r="B30" s="37">
        <v>24.6</v>
      </c>
      <c r="C30" s="37">
        <v>18.301994798588925</v>
      </c>
      <c r="D30" s="37">
        <v>25.055287436480004</v>
      </c>
      <c r="E30" s="37">
        <v>22.69</v>
      </c>
      <c r="F30" s="37">
        <v>25.98</v>
      </c>
      <c r="G30" s="37">
        <v>22.51</v>
      </c>
      <c r="H30" s="37">
        <v>27.217611413240228</v>
      </c>
      <c r="I30" s="37">
        <v>22.4</v>
      </c>
      <c r="J30" s="37">
        <v>23.19</v>
      </c>
      <c r="K30" s="37">
        <v>24.423999999999999</v>
      </c>
      <c r="L30" s="37">
        <v>24.941333982473221</v>
      </c>
      <c r="M30" s="37">
        <v>24.66</v>
      </c>
      <c r="N30" s="37">
        <v>26</v>
      </c>
      <c r="O30" s="37">
        <v>26.05</v>
      </c>
      <c r="P30" s="48">
        <v>24.144301973627314</v>
      </c>
    </row>
    <row r="31" spans="1:16" s="39" customFormat="1" x14ac:dyDescent="0.25">
      <c r="A31" s="42" t="s">
        <v>26</v>
      </c>
      <c r="B31" s="3">
        <v>34530</v>
      </c>
      <c r="C31" s="3">
        <v>36984</v>
      </c>
      <c r="D31" s="3">
        <v>33987</v>
      </c>
      <c r="E31" s="3">
        <v>34391</v>
      </c>
      <c r="F31" s="3">
        <v>31400</v>
      </c>
      <c r="G31" s="3">
        <v>31448</v>
      </c>
      <c r="H31" s="3">
        <v>33510</v>
      </c>
      <c r="I31" s="3">
        <v>33337</v>
      </c>
      <c r="J31" s="3">
        <v>33121</v>
      </c>
      <c r="K31" s="3">
        <v>33839</v>
      </c>
      <c r="L31" s="3">
        <v>34664</v>
      </c>
      <c r="M31" s="3">
        <v>35375</v>
      </c>
      <c r="N31" s="3">
        <v>32390</v>
      </c>
      <c r="O31" s="3">
        <v>34010</v>
      </c>
      <c r="P31" s="49">
        <v>33784.714285714283</v>
      </c>
    </row>
    <row r="32" spans="1:16" x14ac:dyDescent="0.25">
      <c r="A32" s="43" t="s">
        <v>27</v>
      </c>
      <c r="B32" s="37">
        <v>62</v>
      </c>
      <c r="C32" s="37">
        <v>64</v>
      </c>
      <c r="D32" s="37">
        <v>72.790990595495231</v>
      </c>
      <c r="E32" s="37">
        <v>66</v>
      </c>
      <c r="F32" s="37">
        <v>80</v>
      </c>
      <c r="G32" s="37">
        <v>97</v>
      </c>
      <c r="H32" s="37">
        <v>63.981291527999986</v>
      </c>
      <c r="I32" s="37">
        <v>63.32</v>
      </c>
      <c r="J32" s="37">
        <v>55</v>
      </c>
      <c r="K32" s="37">
        <v>60.72</v>
      </c>
      <c r="L32" s="37">
        <v>61.84</v>
      </c>
      <c r="M32" s="37">
        <v>62.309999999999995</v>
      </c>
      <c r="N32" s="37">
        <v>49</v>
      </c>
      <c r="O32" s="37">
        <v>70.900000000000006</v>
      </c>
      <c r="P32" s="48">
        <v>66.347305865963946</v>
      </c>
    </row>
    <row r="33" spans="1:16" s="39" customFormat="1" ht="15.75" thickBot="1" x14ac:dyDescent="0.3">
      <c r="A33" s="44" t="s">
        <v>28</v>
      </c>
      <c r="B33" s="40">
        <v>22110</v>
      </c>
      <c r="C33" s="40">
        <v>21821</v>
      </c>
      <c r="D33" s="40">
        <v>19237</v>
      </c>
      <c r="E33" s="40">
        <v>19962</v>
      </c>
      <c r="F33" s="40">
        <v>18000</v>
      </c>
      <c r="G33" s="40">
        <v>17731</v>
      </c>
      <c r="H33" s="40">
        <v>20310</v>
      </c>
      <c r="I33" s="40">
        <v>18934</v>
      </c>
      <c r="J33" s="40">
        <v>20961</v>
      </c>
      <c r="K33" s="40">
        <v>18600</v>
      </c>
      <c r="L33" s="40">
        <v>21042</v>
      </c>
      <c r="M33" s="40">
        <v>19364</v>
      </c>
      <c r="N33" s="40">
        <v>19250</v>
      </c>
      <c r="O33" s="40">
        <v>19710</v>
      </c>
      <c r="P33" s="50">
        <v>19788</v>
      </c>
    </row>
    <row r="34" spans="1:16" s="41" customFormat="1" ht="19.5" thickBot="1" x14ac:dyDescent="0.35">
      <c r="A34" s="98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v>18469.765797613785</v>
      </c>
      <c r="C35" s="52">
        <v>21540.24139057751</v>
      </c>
      <c r="D35" s="52">
        <v>19778.815601491438</v>
      </c>
      <c r="E35" s="52">
        <v>21005.959808612439</v>
      </c>
      <c r="F35" s="52">
        <v>15816.345921924907</v>
      </c>
      <c r="G35" s="52">
        <v>17552.744332414437</v>
      </c>
      <c r="H35" s="52">
        <v>21553.36532835013</v>
      </c>
      <c r="I35" s="52">
        <v>20596.92362731574</v>
      </c>
      <c r="J35" s="52">
        <v>21712.24828883923</v>
      </c>
      <c r="K35" s="52">
        <v>21135.922866352787</v>
      </c>
      <c r="L35" s="52">
        <v>23087.520617165272</v>
      </c>
      <c r="M35" s="52">
        <v>20839.261119219598</v>
      </c>
      <c r="N35" s="52">
        <v>20261.485714285714</v>
      </c>
      <c r="O35" s="52">
        <v>20563.48831075582</v>
      </c>
      <c r="P35" s="46">
        <v>20279.577766065628</v>
      </c>
    </row>
    <row r="36" spans="1:16" s="39" customFormat="1" x14ac:dyDescent="0.25">
      <c r="A36" s="42" t="s">
        <v>52</v>
      </c>
      <c r="B36" s="38">
        <v>790</v>
      </c>
      <c r="C36" s="38">
        <v>605</v>
      </c>
      <c r="D36" s="38">
        <v>700</v>
      </c>
      <c r="E36" s="38">
        <v>517</v>
      </c>
      <c r="F36" s="38">
        <v>770</v>
      </c>
      <c r="G36" s="38">
        <v>354</v>
      </c>
      <c r="H36" s="38">
        <v>700</v>
      </c>
      <c r="I36" s="38">
        <v>720</v>
      </c>
      <c r="J36" s="38">
        <v>667</v>
      </c>
      <c r="K36" s="38">
        <v>584</v>
      </c>
      <c r="L36" s="38">
        <v>418</v>
      </c>
      <c r="M36" s="38">
        <v>713</v>
      </c>
      <c r="N36" s="38">
        <v>542</v>
      </c>
      <c r="O36" s="38">
        <v>310</v>
      </c>
      <c r="P36" s="47">
        <v>599.28571428571433</v>
      </c>
    </row>
    <row r="37" spans="1:16" x14ac:dyDescent="0.25">
      <c r="A37" s="43" t="s">
        <v>25</v>
      </c>
      <c r="B37" s="37">
        <v>29.2</v>
      </c>
      <c r="C37" s="37">
        <v>25.434866640896789</v>
      </c>
      <c r="D37" s="37">
        <v>24.557836429840005</v>
      </c>
      <c r="E37" s="37">
        <v>23.75</v>
      </c>
      <c r="F37" s="37">
        <v>29.11</v>
      </c>
      <c r="G37" s="37">
        <v>24.57</v>
      </c>
      <c r="H37" s="37">
        <v>22.662146424866332</v>
      </c>
      <c r="I37" s="37">
        <v>23.52</v>
      </c>
      <c r="J37" s="37">
        <v>23.19</v>
      </c>
      <c r="K37" s="37">
        <v>23.257000000000001</v>
      </c>
      <c r="L37" s="37">
        <v>21.888055000000001</v>
      </c>
      <c r="M37" s="37">
        <v>24.81</v>
      </c>
      <c r="N37" s="37">
        <v>25</v>
      </c>
      <c r="O37" s="37">
        <v>23.69</v>
      </c>
      <c r="P37" s="48">
        <v>24.617136035400225</v>
      </c>
    </row>
    <row r="38" spans="1:16" s="39" customFormat="1" x14ac:dyDescent="0.25">
      <c r="A38" s="42" t="s">
        <v>26</v>
      </c>
      <c r="B38" s="3">
        <v>34530</v>
      </c>
      <c r="C38" s="3">
        <v>36984</v>
      </c>
      <c r="D38" s="3">
        <v>33987</v>
      </c>
      <c r="E38" s="3">
        <v>34391</v>
      </c>
      <c r="F38" s="3">
        <v>31400</v>
      </c>
      <c r="G38" s="3">
        <v>31448</v>
      </c>
      <c r="H38" s="3">
        <v>33510</v>
      </c>
      <c r="I38" s="3">
        <v>33337</v>
      </c>
      <c r="J38" s="3">
        <v>33121</v>
      </c>
      <c r="K38" s="3">
        <v>33839</v>
      </c>
      <c r="L38" s="3">
        <v>34664</v>
      </c>
      <c r="M38" s="3">
        <v>35375</v>
      </c>
      <c r="N38" s="3">
        <v>32390</v>
      </c>
      <c r="O38" s="3">
        <v>34010</v>
      </c>
      <c r="P38" s="49">
        <v>33784.714285714283</v>
      </c>
    </row>
    <row r="39" spans="1:16" x14ac:dyDescent="0.25">
      <c r="A39" s="43" t="s">
        <v>27</v>
      </c>
      <c r="B39" s="37">
        <v>62</v>
      </c>
      <c r="C39" s="37">
        <v>64</v>
      </c>
      <c r="D39" s="37">
        <v>72.790990595495231</v>
      </c>
      <c r="E39" s="37">
        <v>66</v>
      </c>
      <c r="F39" s="37">
        <v>75.2</v>
      </c>
      <c r="G39" s="37">
        <v>97</v>
      </c>
      <c r="H39" s="37">
        <v>63.981291527999986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66.004448723106805</v>
      </c>
    </row>
    <row r="40" spans="1:16" s="39" customFormat="1" ht="15.75" thickBot="1" x14ac:dyDescent="0.3">
      <c r="A40" s="44" t="s">
        <v>28</v>
      </c>
      <c r="B40" s="40">
        <v>22110</v>
      </c>
      <c r="C40" s="40">
        <v>21821</v>
      </c>
      <c r="D40" s="40">
        <v>19237</v>
      </c>
      <c r="E40" s="40">
        <v>19962</v>
      </c>
      <c r="F40" s="40">
        <v>18000</v>
      </c>
      <c r="G40" s="40">
        <v>17731</v>
      </c>
      <c r="H40" s="40">
        <v>20310</v>
      </c>
      <c r="I40" s="40">
        <v>18934</v>
      </c>
      <c r="J40" s="40">
        <v>20961</v>
      </c>
      <c r="K40" s="40">
        <v>18600</v>
      </c>
      <c r="L40" s="40">
        <v>21042</v>
      </c>
      <c r="M40" s="40">
        <v>19364</v>
      </c>
      <c r="N40" s="40">
        <v>19250</v>
      </c>
      <c r="O40" s="40">
        <v>19710</v>
      </c>
      <c r="P40" s="50">
        <v>19788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opLeftCell="A11" zoomScaleNormal="100" workbookViewId="0">
      <selection activeCell="B39" sqref="B39:P39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140625" style="1" customWidth="1"/>
    <col min="34" max="16384" width="9.140625" style="1"/>
  </cols>
  <sheetData>
    <row r="1" spans="1:31" ht="21" x14ac:dyDescent="0.35">
      <c r="A1" s="96" t="str">
        <f>'KN 2018 TV tab.1'!A1:P1</f>
        <v>Krajské normativy a ukazatele pro stanovení krajských normativů v roce 2018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98" t="s">
        <v>41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x14ac:dyDescent="0.25">
      <c r="A7" s="51" t="s">
        <v>51</v>
      </c>
      <c r="B7" s="52">
        <v>23286.694288250961</v>
      </c>
      <c r="C7" s="52">
        <v>23098.962299999999</v>
      </c>
      <c r="D7" s="52">
        <v>21469.183539838974</v>
      </c>
      <c r="E7" s="52">
        <v>22303.300699300697</v>
      </c>
      <c r="F7" s="52">
        <v>21984.900727832784</v>
      </c>
      <c r="G7" s="52">
        <v>20121.126723314643</v>
      </c>
      <c r="H7" s="52">
        <v>20743.599445628133</v>
      </c>
      <c r="I7" s="52">
        <v>22352.040026595903</v>
      </c>
      <c r="J7" s="52">
        <v>22905.965917477355</v>
      </c>
      <c r="K7" s="52">
        <v>22021.782524051312</v>
      </c>
      <c r="L7" s="52">
        <v>24304.641913194493</v>
      </c>
      <c r="M7" s="52">
        <v>23130.504551019741</v>
      </c>
      <c r="N7" s="52">
        <v>18117.04433497537</v>
      </c>
      <c r="O7" s="52">
        <v>21661.965251437192</v>
      </c>
      <c r="P7" s="46">
        <v>21964.408017351259</v>
      </c>
    </row>
    <row r="8" spans="1:31" x14ac:dyDescent="0.25">
      <c r="A8" s="42" t="s">
        <v>52</v>
      </c>
      <c r="B8" s="38">
        <v>1890</v>
      </c>
      <c r="C8" s="38">
        <v>2041</v>
      </c>
      <c r="D8" s="38">
        <v>700</v>
      </c>
      <c r="E8" s="38">
        <v>517</v>
      </c>
      <c r="F8" s="38">
        <v>770</v>
      </c>
      <c r="G8" s="38">
        <v>365</v>
      </c>
      <c r="H8" s="38">
        <v>700</v>
      </c>
      <c r="I8" s="38">
        <v>726</v>
      </c>
      <c r="J8" s="38">
        <v>671</v>
      </c>
      <c r="K8" s="38">
        <v>589</v>
      </c>
      <c r="L8" s="38">
        <v>418</v>
      </c>
      <c r="M8" s="38">
        <v>713</v>
      </c>
      <c r="N8" s="38">
        <v>1478</v>
      </c>
      <c r="O8" s="38">
        <v>310</v>
      </c>
      <c r="P8" s="47">
        <v>849.14285714285711</v>
      </c>
    </row>
    <row r="9" spans="1:31" x14ac:dyDescent="0.25">
      <c r="A9" s="43" t="s">
        <v>25</v>
      </c>
      <c r="B9" s="37">
        <v>21.8</v>
      </c>
      <c r="C9" s="37">
        <v>23.34906857519923</v>
      </c>
      <c r="D9" s="37">
        <v>22.456359728320006</v>
      </c>
      <c r="E9" s="37">
        <v>22.1</v>
      </c>
      <c r="F9" s="37">
        <v>20.46</v>
      </c>
      <c r="G9" s="37">
        <v>21.05</v>
      </c>
      <c r="H9" s="37">
        <v>23.745803084866878</v>
      </c>
      <c r="I9" s="37">
        <v>21.32</v>
      </c>
      <c r="J9" s="37">
        <v>21.68</v>
      </c>
      <c r="K9" s="37">
        <v>22.134</v>
      </c>
      <c r="L9" s="37">
        <v>20.57062200956938</v>
      </c>
      <c r="M9" s="37">
        <v>21.88</v>
      </c>
      <c r="N9" s="37">
        <v>29</v>
      </c>
      <c r="O9" s="37">
        <v>22.27</v>
      </c>
      <c r="P9" s="48">
        <v>22.415418099853962</v>
      </c>
    </row>
    <row r="10" spans="1:31" x14ac:dyDescent="0.25">
      <c r="A10" s="42" t="s">
        <v>26</v>
      </c>
      <c r="B10" s="3">
        <v>34530</v>
      </c>
      <c r="C10" s="3">
        <v>36984</v>
      </c>
      <c r="D10" s="3">
        <v>33987</v>
      </c>
      <c r="E10" s="3">
        <v>34391</v>
      </c>
      <c r="F10" s="3">
        <v>31400</v>
      </c>
      <c r="G10" s="3">
        <v>31448</v>
      </c>
      <c r="H10" s="3">
        <v>33510</v>
      </c>
      <c r="I10" s="3">
        <v>33337</v>
      </c>
      <c r="J10" s="3">
        <v>33121</v>
      </c>
      <c r="K10" s="3">
        <v>33839</v>
      </c>
      <c r="L10" s="3">
        <v>34664</v>
      </c>
      <c r="M10" s="3">
        <v>35375</v>
      </c>
      <c r="N10" s="3">
        <v>32390</v>
      </c>
      <c r="O10" s="3">
        <v>34010</v>
      </c>
      <c r="P10" s="49">
        <v>33784.714285714283</v>
      </c>
    </row>
    <row r="11" spans="1:31" x14ac:dyDescent="0.25">
      <c r="A11" s="43" t="s">
        <v>27</v>
      </c>
      <c r="B11" s="37">
        <v>62</v>
      </c>
      <c r="C11" s="37">
        <v>64</v>
      </c>
      <c r="D11" s="37">
        <v>69.792883834660017</v>
      </c>
      <c r="E11" s="37">
        <v>66</v>
      </c>
      <c r="F11" s="37">
        <v>60.53</v>
      </c>
      <c r="G11" s="37">
        <v>97</v>
      </c>
      <c r="H11" s="37">
        <v>63.981291527999986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64.742441097332858</v>
      </c>
    </row>
    <row r="12" spans="1:31" ht="15.75" thickBot="1" x14ac:dyDescent="0.3">
      <c r="A12" s="44" t="s">
        <v>28</v>
      </c>
      <c r="B12" s="40">
        <v>22110</v>
      </c>
      <c r="C12" s="40">
        <v>21821</v>
      </c>
      <c r="D12" s="40">
        <v>19237</v>
      </c>
      <c r="E12" s="40">
        <v>19962</v>
      </c>
      <c r="F12" s="40">
        <v>18000</v>
      </c>
      <c r="G12" s="40">
        <v>17731</v>
      </c>
      <c r="H12" s="40">
        <v>20310</v>
      </c>
      <c r="I12" s="40">
        <v>18934</v>
      </c>
      <c r="J12" s="40">
        <v>20961</v>
      </c>
      <c r="K12" s="40">
        <v>18600</v>
      </c>
      <c r="L12" s="40">
        <v>21042</v>
      </c>
      <c r="M12" s="40">
        <v>19364</v>
      </c>
      <c r="N12" s="40">
        <v>19250</v>
      </c>
      <c r="O12" s="40">
        <v>19710</v>
      </c>
      <c r="P12" s="50">
        <v>19788</v>
      </c>
    </row>
    <row r="13" spans="1:31" ht="19.5" thickBot="1" x14ac:dyDescent="0.3">
      <c r="A13" s="98" t="s">
        <v>38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x14ac:dyDescent="0.25">
      <c r="A14" s="51" t="s">
        <v>51</v>
      </c>
      <c r="B14" s="52">
        <v>22613.868113045959</v>
      </c>
      <c r="C14" s="52">
        <v>24159.507214285713</v>
      </c>
      <c r="D14" s="52">
        <v>21608.002098006637</v>
      </c>
      <c r="E14" s="52">
        <v>20969.454545454544</v>
      </c>
      <c r="F14" s="52">
        <v>27790.627415161947</v>
      </c>
      <c r="G14" s="52">
        <v>19592.142647331424</v>
      </c>
      <c r="H14" s="52">
        <v>19993.391691895053</v>
      </c>
      <c r="I14" s="52">
        <v>22404.995219075678</v>
      </c>
      <c r="J14" s="52">
        <v>23989.625651729802</v>
      </c>
      <c r="K14" s="52">
        <v>23165.594151677349</v>
      </c>
      <c r="L14" s="52">
        <v>24900.562197150339</v>
      </c>
      <c r="M14" s="52">
        <v>23473.410890035942</v>
      </c>
      <c r="N14" s="52">
        <v>20261.485714285714</v>
      </c>
      <c r="O14" s="52">
        <v>21498.849994633187</v>
      </c>
      <c r="P14" s="46">
        <v>22601.536967412085</v>
      </c>
    </row>
    <row r="15" spans="1:31" x14ac:dyDescent="0.25">
      <c r="A15" s="42" t="s">
        <v>52</v>
      </c>
      <c r="B15" s="38">
        <v>790</v>
      </c>
      <c r="C15" s="38">
        <v>605</v>
      </c>
      <c r="D15" s="38">
        <v>700</v>
      </c>
      <c r="E15" s="38">
        <v>517</v>
      </c>
      <c r="F15" s="38">
        <v>770</v>
      </c>
      <c r="G15" s="38">
        <v>362</v>
      </c>
      <c r="H15" s="38">
        <v>700</v>
      </c>
      <c r="I15" s="38">
        <v>726.2</v>
      </c>
      <c r="J15" s="38">
        <v>674</v>
      </c>
      <c r="K15" s="38">
        <v>594</v>
      </c>
      <c r="L15" s="38">
        <v>418</v>
      </c>
      <c r="M15" s="38">
        <v>713</v>
      </c>
      <c r="N15" s="38">
        <v>542</v>
      </c>
      <c r="O15" s="38">
        <v>310</v>
      </c>
      <c r="P15" s="47">
        <v>601.51428571428573</v>
      </c>
    </row>
    <row r="16" spans="1:31" x14ac:dyDescent="0.25">
      <c r="A16" s="43" t="s">
        <v>25</v>
      </c>
      <c r="B16" s="37">
        <v>22.6</v>
      </c>
      <c r="C16" s="37">
        <v>22.115131465985968</v>
      </c>
      <c r="D16" s="37">
        <v>22.121341703440002</v>
      </c>
      <c r="E16" s="37">
        <v>23.8</v>
      </c>
      <c r="F16" s="37">
        <v>16.55</v>
      </c>
      <c r="G16" s="37">
        <v>21.69</v>
      </c>
      <c r="H16" s="37">
        <v>24.846527070818677</v>
      </c>
      <c r="I16" s="37">
        <v>21.26</v>
      </c>
      <c r="J16" s="37">
        <v>20.47</v>
      </c>
      <c r="K16" s="37">
        <v>20.835000000000001</v>
      </c>
      <c r="L16" s="37">
        <v>19.981765437215085</v>
      </c>
      <c r="M16" s="37">
        <v>21.5</v>
      </c>
      <c r="N16" s="37">
        <v>25</v>
      </c>
      <c r="O16" s="37">
        <v>22.47</v>
      </c>
      <c r="P16" s="48">
        <v>21.802840405532834</v>
      </c>
    </row>
    <row r="17" spans="1:16" x14ac:dyDescent="0.25">
      <c r="A17" s="42" t="s">
        <v>26</v>
      </c>
      <c r="B17" s="3">
        <v>34530</v>
      </c>
      <c r="C17" s="3">
        <v>36984</v>
      </c>
      <c r="D17" s="3">
        <v>33987</v>
      </c>
      <c r="E17" s="3">
        <v>34391</v>
      </c>
      <c r="F17" s="3">
        <v>31400</v>
      </c>
      <c r="G17" s="3">
        <v>31448</v>
      </c>
      <c r="H17" s="3">
        <v>33510</v>
      </c>
      <c r="I17" s="3">
        <v>33337</v>
      </c>
      <c r="J17" s="3">
        <v>33121</v>
      </c>
      <c r="K17" s="3">
        <v>33839</v>
      </c>
      <c r="L17" s="3">
        <v>34664</v>
      </c>
      <c r="M17" s="3">
        <v>35375</v>
      </c>
      <c r="N17" s="3">
        <v>32390</v>
      </c>
      <c r="O17" s="3">
        <v>34010</v>
      </c>
      <c r="P17" s="49">
        <v>33784.714285714283</v>
      </c>
    </row>
    <row r="18" spans="1:16" x14ac:dyDescent="0.25">
      <c r="A18" s="43" t="s">
        <v>27</v>
      </c>
      <c r="B18" s="37">
        <v>62</v>
      </c>
      <c r="C18" s="37">
        <v>64</v>
      </c>
      <c r="D18" s="37">
        <v>72.790990595495231</v>
      </c>
      <c r="E18" s="37">
        <v>66</v>
      </c>
      <c r="F18" s="37">
        <v>43</v>
      </c>
      <c r="G18" s="37">
        <v>97</v>
      </c>
      <c r="H18" s="37">
        <v>63.981291527999986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63.7044487231068</v>
      </c>
    </row>
    <row r="19" spans="1:16" ht="15.75" thickBot="1" x14ac:dyDescent="0.3">
      <c r="A19" s="44" t="s">
        <v>28</v>
      </c>
      <c r="B19" s="40">
        <v>22110</v>
      </c>
      <c r="C19" s="40">
        <v>21821</v>
      </c>
      <c r="D19" s="40">
        <v>19237</v>
      </c>
      <c r="E19" s="40">
        <v>19962</v>
      </c>
      <c r="F19" s="40">
        <v>18000</v>
      </c>
      <c r="G19" s="40">
        <v>17731</v>
      </c>
      <c r="H19" s="40">
        <v>20310</v>
      </c>
      <c r="I19" s="40">
        <v>18934</v>
      </c>
      <c r="J19" s="40">
        <v>20961</v>
      </c>
      <c r="K19" s="40">
        <v>18600</v>
      </c>
      <c r="L19" s="40">
        <v>21042</v>
      </c>
      <c r="M19" s="40">
        <v>19364</v>
      </c>
      <c r="N19" s="40">
        <v>19250</v>
      </c>
      <c r="O19" s="40">
        <v>19710</v>
      </c>
      <c r="P19" s="50">
        <v>19788</v>
      </c>
    </row>
    <row r="20" spans="1:16" ht="19.5" thickBot="1" x14ac:dyDescent="0.3">
      <c r="A20" s="98" t="s">
        <v>39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x14ac:dyDescent="0.25">
      <c r="A21" s="51" t="s">
        <v>51</v>
      </c>
      <c r="B21" s="52">
        <v>23732.875965470241</v>
      </c>
      <c r="C21" s="52">
        <v>22464.692442857144</v>
      </c>
      <c r="D21" s="52">
        <v>21194.438267526763</v>
      </c>
      <c r="E21" s="52">
        <v>23059.398048279403</v>
      </c>
      <c r="F21" s="52">
        <v>29848.621341388021</v>
      </c>
      <c r="G21" s="52">
        <v>18622.607183731358</v>
      </c>
      <c r="H21" s="52">
        <v>24266.250978984008</v>
      </c>
      <c r="I21" s="52">
        <v>22352.040026595903</v>
      </c>
      <c r="J21" s="52">
        <v>22905.965917477355</v>
      </c>
      <c r="K21" s="52">
        <v>21161.485504267865</v>
      </c>
      <c r="L21" s="52">
        <v>22357.499702514131</v>
      </c>
      <c r="M21" s="52">
        <v>22885.362027639836</v>
      </c>
      <c r="N21" s="52">
        <v>20261.485714285714</v>
      </c>
      <c r="O21" s="52">
        <v>23450.308189920346</v>
      </c>
      <c r="P21" s="46">
        <v>22754.502236495573</v>
      </c>
    </row>
    <row r="22" spans="1:16" x14ac:dyDescent="0.25">
      <c r="A22" s="42" t="s">
        <v>52</v>
      </c>
      <c r="B22" s="38">
        <v>1890</v>
      </c>
      <c r="C22" s="38">
        <v>2438</v>
      </c>
      <c r="D22" s="38">
        <v>700</v>
      </c>
      <c r="E22" s="38">
        <v>517</v>
      </c>
      <c r="F22" s="38">
        <v>770</v>
      </c>
      <c r="G22" s="38">
        <v>358</v>
      </c>
      <c r="H22" s="38">
        <v>700</v>
      </c>
      <c r="I22" s="38">
        <v>726</v>
      </c>
      <c r="J22" s="38">
        <v>671</v>
      </c>
      <c r="K22" s="38">
        <v>585</v>
      </c>
      <c r="L22" s="38">
        <v>418</v>
      </c>
      <c r="M22" s="38">
        <v>713</v>
      </c>
      <c r="N22" s="38">
        <v>1478</v>
      </c>
      <c r="O22" s="38">
        <v>310</v>
      </c>
      <c r="P22" s="47">
        <v>876.71428571428567</v>
      </c>
    </row>
    <row r="23" spans="1:16" x14ac:dyDescent="0.25">
      <c r="A23" s="43" t="s">
        <v>25</v>
      </c>
      <c r="B23" s="37">
        <v>21.3</v>
      </c>
      <c r="C23" s="37">
        <v>24.155110315526127</v>
      </c>
      <c r="D23" s="37">
        <v>22.628944771440004</v>
      </c>
      <c r="E23" s="37">
        <v>21.24</v>
      </c>
      <c r="F23" s="37">
        <v>15.03</v>
      </c>
      <c r="G23" s="37">
        <v>22.97</v>
      </c>
      <c r="H23" s="37">
        <v>19.656829203683142</v>
      </c>
      <c r="I23" s="37">
        <v>21.32</v>
      </c>
      <c r="J23" s="37">
        <v>21.68</v>
      </c>
      <c r="K23" s="37">
        <v>23.222999999999999</v>
      </c>
      <c r="L23" s="37">
        <v>22.762437209302327</v>
      </c>
      <c r="M23" s="37">
        <v>22.16</v>
      </c>
      <c r="N23" s="37">
        <v>25</v>
      </c>
      <c r="O23" s="37">
        <v>20.29</v>
      </c>
      <c r="P23" s="48">
        <v>21.672594392853689</v>
      </c>
    </row>
    <row r="24" spans="1:16" x14ac:dyDescent="0.25">
      <c r="A24" s="42" t="s">
        <v>26</v>
      </c>
      <c r="B24" s="3">
        <v>34530</v>
      </c>
      <c r="C24" s="3">
        <v>36984</v>
      </c>
      <c r="D24" s="3">
        <v>33987</v>
      </c>
      <c r="E24" s="3">
        <v>34391</v>
      </c>
      <c r="F24" s="3">
        <v>31400</v>
      </c>
      <c r="G24" s="3">
        <v>31448</v>
      </c>
      <c r="H24" s="3">
        <v>33510</v>
      </c>
      <c r="I24" s="3">
        <v>33337</v>
      </c>
      <c r="J24" s="3">
        <v>33121</v>
      </c>
      <c r="K24" s="3">
        <v>33839</v>
      </c>
      <c r="L24" s="3">
        <v>34664</v>
      </c>
      <c r="M24" s="3">
        <v>35375</v>
      </c>
      <c r="N24" s="3">
        <v>32390</v>
      </c>
      <c r="O24" s="3">
        <v>34010</v>
      </c>
      <c r="P24" s="49">
        <v>33784.714285714283</v>
      </c>
    </row>
    <row r="25" spans="1:16" x14ac:dyDescent="0.25">
      <c r="A25" s="43" t="s">
        <v>27</v>
      </c>
      <c r="B25" s="37">
        <v>62</v>
      </c>
      <c r="C25" s="37">
        <v>64</v>
      </c>
      <c r="D25" s="37">
        <v>72.790990595495231</v>
      </c>
      <c r="E25" s="37">
        <v>66</v>
      </c>
      <c r="F25" s="37">
        <v>45.2</v>
      </c>
      <c r="G25" s="37">
        <v>97</v>
      </c>
      <c r="H25" s="37">
        <v>63.981291527999986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63.861591580249659</v>
      </c>
    </row>
    <row r="26" spans="1:16" ht="15.75" thickBot="1" x14ac:dyDescent="0.3">
      <c r="A26" s="44" t="s">
        <v>28</v>
      </c>
      <c r="B26" s="40">
        <v>22110</v>
      </c>
      <c r="C26" s="40">
        <v>21821</v>
      </c>
      <c r="D26" s="40">
        <v>19237</v>
      </c>
      <c r="E26" s="40">
        <v>19962</v>
      </c>
      <c r="F26" s="40">
        <v>18000</v>
      </c>
      <c r="G26" s="40">
        <v>17731</v>
      </c>
      <c r="H26" s="40">
        <v>20310</v>
      </c>
      <c r="I26" s="40">
        <v>18934</v>
      </c>
      <c r="J26" s="40">
        <v>20961</v>
      </c>
      <c r="K26" s="40">
        <v>18600</v>
      </c>
      <c r="L26" s="40">
        <v>21042</v>
      </c>
      <c r="M26" s="40">
        <v>19364</v>
      </c>
      <c r="N26" s="40">
        <v>19250</v>
      </c>
      <c r="O26" s="40">
        <v>19710</v>
      </c>
      <c r="P26" s="50">
        <v>19788</v>
      </c>
    </row>
    <row r="27" spans="1:16" ht="19.5" thickBot="1" x14ac:dyDescent="0.3">
      <c r="A27" s="98" t="s">
        <v>45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x14ac:dyDescent="0.25">
      <c r="A28" s="51" t="s">
        <v>51</v>
      </c>
      <c r="B28" s="52">
        <v>24492.037765538946</v>
      </c>
      <c r="C28" s="52">
        <v>23098.962299999999</v>
      </c>
      <c r="D28" s="52">
        <v>21116.710288371061</v>
      </c>
      <c r="E28" s="52">
        <v>22303.300699300697</v>
      </c>
      <c r="F28" s="52">
        <v>18081.045599842593</v>
      </c>
      <c r="G28" s="52">
        <v>20121.126723314643</v>
      </c>
      <c r="H28" s="52">
        <v>20453.32573517448</v>
      </c>
      <c r="I28" s="52">
        <v>22352.040026595903</v>
      </c>
      <c r="J28" s="52">
        <v>22905.965917477355</v>
      </c>
      <c r="K28" s="52">
        <v>22881.67847813655</v>
      </c>
      <c r="L28" s="52">
        <v>22424.426336084194</v>
      </c>
      <c r="M28" s="52">
        <v>21401.99753294979</v>
      </c>
      <c r="N28" s="52">
        <v>18352.180451127821</v>
      </c>
      <c r="O28" s="52">
        <v>20658.546794667636</v>
      </c>
      <c r="P28" s="46">
        <v>21474.524617755837</v>
      </c>
    </row>
    <row r="29" spans="1:16" x14ac:dyDescent="0.25">
      <c r="A29" s="42" t="s">
        <v>52</v>
      </c>
      <c r="B29" s="38">
        <v>790</v>
      </c>
      <c r="C29" s="38">
        <v>605</v>
      </c>
      <c r="D29" s="38">
        <v>700</v>
      </c>
      <c r="E29" s="38">
        <v>517</v>
      </c>
      <c r="F29" s="38">
        <v>770</v>
      </c>
      <c r="G29" s="38">
        <v>365</v>
      </c>
      <c r="H29" s="38">
        <v>700</v>
      </c>
      <c r="I29" s="38">
        <v>726</v>
      </c>
      <c r="J29" s="38">
        <v>671</v>
      </c>
      <c r="K29" s="38">
        <v>593</v>
      </c>
      <c r="L29" s="38">
        <v>418</v>
      </c>
      <c r="M29" s="38">
        <v>713</v>
      </c>
      <c r="N29" s="38">
        <v>542</v>
      </c>
      <c r="O29" s="38">
        <v>310</v>
      </c>
      <c r="P29" s="47">
        <v>601.42857142857144</v>
      </c>
    </row>
    <row r="30" spans="1:16" x14ac:dyDescent="0.25">
      <c r="A30" s="43" t="s">
        <v>25</v>
      </c>
      <c r="B30" s="37">
        <v>20.5</v>
      </c>
      <c r="C30" s="37">
        <v>23.34906857519923</v>
      </c>
      <c r="D30" s="37">
        <v>22.831985998640004</v>
      </c>
      <c r="E30" s="37">
        <v>22.1</v>
      </c>
      <c r="F30" s="37">
        <v>26.46</v>
      </c>
      <c r="G30" s="37">
        <v>21.05</v>
      </c>
      <c r="H30" s="37">
        <v>24.159931073889787</v>
      </c>
      <c r="I30" s="37">
        <v>21.32</v>
      </c>
      <c r="J30" s="37">
        <v>21.68</v>
      </c>
      <c r="K30" s="37">
        <v>21.143000000000001</v>
      </c>
      <c r="L30" s="37">
        <v>22.679377777777777</v>
      </c>
      <c r="M30" s="37">
        <v>24.02</v>
      </c>
      <c r="N30" s="37">
        <v>28.5</v>
      </c>
      <c r="O30" s="37">
        <v>23.56</v>
      </c>
      <c r="P30" s="48">
        <v>23.096668816107631</v>
      </c>
    </row>
    <row r="31" spans="1:16" x14ac:dyDescent="0.25">
      <c r="A31" s="42" t="s">
        <v>26</v>
      </c>
      <c r="B31" s="3">
        <v>34530</v>
      </c>
      <c r="C31" s="3">
        <v>36984</v>
      </c>
      <c r="D31" s="3">
        <v>33987</v>
      </c>
      <c r="E31" s="3">
        <v>34391</v>
      </c>
      <c r="F31" s="3">
        <v>31400</v>
      </c>
      <c r="G31" s="3">
        <v>31448</v>
      </c>
      <c r="H31" s="3">
        <v>33510</v>
      </c>
      <c r="I31" s="3">
        <v>33337</v>
      </c>
      <c r="J31" s="3">
        <v>33121</v>
      </c>
      <c r="K31" s="3">
        <v>33839</v>
      </c>
      <c r="L31" s="3">
        <v>34664</v>
      </c>
      <c r="M31" s="3">
        <v>35375</v>
      </c>
      <c r="N31" s="3">
        <v>32390</v>
      </c>
      <c r="O31" s="3">
        <v>34010</v>
      </c>
      <c r="P31" s="49">
        <v>33784.714285714283</v>
      </c>
    </row>
    <row r="32" spans="1:16" x14ac:dyDescent="0.25">
      <c r="A32" s="43" t="s">
        <v>27</v>
      </c>
      <c r="B32" s="37">
        <v>62</v>
      </c>
      <c r="C32" s="37">
        <v>64</v>
      </c>
      <c r="D32" s="37">
        <v>70.944330634111225</v>
      </c>
      <c r="E32" s="37">
        <v>66</v>
      </c>
      <c r="F32" s="37">
        <v>56.24</v>
      </c>
      <c r="G32" s="37">
        <v>97</v>
      </c>
      <c r="H32" s="37">
        <v>63.981291527999986</v>
      </c>
      <c r="I32" s="37">
        <v>63.32</v>
      </c>
      <c r="J32" s="37">
        <v>55</v>
      </c>
      <c r="K32" s="37">
        <v>60.72</v>
      </c>
      <c r="L32" s="37">
        <v>61.84</v>
      </c>
      <c r="M32" s="37">
        <v>62.309999999999995</v>
      </c>
      <c r="N32" s="37">
        <v>49</v>
      </c>
      <c r="O32" s="37">
        <v>70.900000000000006</v>
      </c>
      <c r="P32" s="48">
        <v>64.518258725865081</v>
      </c>
    </row>
    <row r="33" spans="1:16" ht="15.75" thickBot="1" x14ac:dyDescent="0.3">
      <c r="A33" s="44" t="s">
        <v>28</v>
      </c>
      <c r="B33" s="40">
        <v>22110</v>
      </c>
      <c r="C33" s="40">
        <v>21821</v>
      </c>
      <c r="D33" s="40">
        <v>19237</v>
      </c>
      <c r="E33" s="40">
        <v>19962</v>
      </c>
      <c r="F33" s="40">
        <v>18000</v>
      </c>
      <c r="G33" s="40">
        <v>17731</v>
      </c>
      <c r="H33" s="40">
        <v>20310</v>
      </c>
      <c r="I33" s="40">
        <v>18934</v>
      </c>
      <c r="J33" s="40">
        <v>20961</v>
      </c>
      <c r="K33" s="40">
        <v>18600</v>
      </c>
      <c r="L33" s="40">
        <v>21042</v>
      </c>
      <c r="M33" s="40">
        <v>19364</v>
      </c>
      <c r="N33" s="40">
        <v>19250</v>
      </c>
      <c r="O33" s="40">
        <v>19710</v>
      </c>
      <c r="P33" s="50">
        <v>19788</v>
      </c>
    </row>
    <row r="34" spans="1:16" ht="19.5" thickBot="1" x14ac:dyDescent="0.3">
      <c r="A34" s="98" t="s">
        <v>44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x14ac:dyDescent="0.25">
      <c r="A35" s="51" t="s">
        <v>51</v>
      </c>
      <c r="B35" s="52">
        <v>24492.037765538946</v>
      </c>
      <c r="C35" s="52">
        <v>25347.28704285714</v>
      </c>
      <c r="D35" s="52">
        <v>23815.72885909762</v>
      </c>
      <c r="E35" s="52">
        <v>25418.89488336373</v>
      </c>
      <c r="F35" s="52">
        <v>22221.170592929258</v>
      </c>
      <c r="G35" s="52">
        <v>23217.258363725126</v>
      </c>
      <c r="H35" s="52">
        <v>22907.541914861042</v>
      </c>
      <c r="I35" s="52">
        <v>25949.569330650174</v>
      </c>
      <c r="J35" s="52">
        <v>26068.820177983187</v>
      </c>
      <c r="K35" s="52">
        <v>24026.094800650189</v>
      </c>
      <c r="L35" s="52">
        <v>23905.418375678553</v>
      </c>
      <c r="M35" s="52">
        <v>25792.634406933877</v>
      </c>
      <c r="N35" s="52">
        <v>18117.04433497537</v>
      </c>
      <c r="O35" s="52">
        <v>24471.12927741935</v>
      </c>
      <c r="P35" s="46">
        <v>23982.187866190252</v>
      </c>
    </row>
    <row r="36" spans="1:16" x14ac:dyDescent="0.25">
      <c r="A36" s="42" t="s">
        <v>52</v>
      </c>
      <c r="B36" s="38">
        <v>790</v>
      </c>
      <c r="C36" s="38">
        <v>605</v>
      </c>
      <c r="D36" s="38">
        <v>700</v>
      </c>
      <c r="E36" s="38">
        <v>517</v>
      </c>
      <c r="F36" s="38">
        <v>770</v>
      </c>
      <c r="G36" s="38">
        <v>378</v>
      </c>
      <c r="H36" s="38">
        <v>700</v>
      </c>
      <c r="I36" s="38">
        <v>738.2</v>
      </c>
      <c r="J36" s="38">
        <v>680</v>
      </c>
      <c r="K36" s="38">
        <v>598</v>
      </c>
      <c r="L36" s="38">
        <v>418</v>
      </c>
      <c r="M36" s="38">
        <v>713</v>
      </c>
      <c r="N36" s="38">
        <v>542</v>
      </c>
      <c r="O36" s="38">
        <v>310</v>
      </c>
      <c r="P36" s="47">
        <v>604.22857142857151</v>
      </c>
    </row>
    <row r="37" spans="1:16" x14ac:dyDescent="0.25">
      <c r="A37" s="43" t="s">
        <v>25</v>
      </c>
      <c r="B37" s="37">
        <v>20.5</v>
      </c>
      <c r="C37" s="37">
        <v>20.879334844047115</v>
      </c>
      <c r="D37" s="37">
        <v>19.786367590640005</v>
      </c>
      <c r="E37" s="37">
        <v>18.940000000000001</v>
      </c>
      <c r="F37" s="37">
        <v>20.5</v>
      </c>
      <c r="G37" s="37">
        <v>17.95</v>
      </c>
      <c r="H37" s="37">
        <v>21.055273424269327</v>
      </c>
      <c r="I37" s="37">
        <v>17.89</v>
      </c>
      <c r="J37" s="37">
        <v>18.489999999999998</v>
      </c>
      <c r="K37" s="37">
        <v>19.954000000000001</v>
      </c>
      <c r="L37" s="37">
        <v>20.984918181818184</v>
      </c>
      <c r="M37" s="37">
        <v>19.239999999999998</v>
      </c>
      <c r="N37" s="37">
        <v>29</v>
      </c>
      <c r="O37" s="37">
        <v>19.309999999999999</v>
      </c>
      <c r="P37" s="48">
        <v>20.319992431483907</v>
      </c>
    </row>
    <row r="38" spans="1:16" x14ac:dyDescent="0.25">
      <c r="A38" s="42" t="s">
        <v>26</v>
      </c>
      <c r="B38" s="3">
        <v>34530</v>
      </c>
      <c r="C38" s="3">
        <v>36984</v>
      </c>
      <c r="D38" s="3">
        <v>33987</v>
      </c>
      <c r="E38" s="3">
        <v>34391</v>
      </c>
      <c r="F38" s="3">
        <v>31400</v>
      </c>
      <c r="G38" s="3">
        <v>31448</v>
      </c>
      <c r="H38" s="3">
        <v>33510</v>
      </c>
      <c r="I38" s="3">
        <v>33337</v>
      </c>
      <c r="J38" s="3">
        <v>33121</v>
      </c>
      <c r="K38" s="3">
        <v>33839</v>
      </c>
      <c r="L38" s="3">
        <v>34664</v>
      </c>
      <c r="M38" s="3">
        <v>35375</v>
      </c>
      <c r="N38" s="3">
        <v>32390</v>
      </c>
      <c r="O38" s="3">
        <v>34010</v>
      </c>
      <c r="P38" s="49">
        <v>33784.714285714283</v>
      </c>
    </row>
    <row r="39" spans="1:16" x14ac:dyDescent="0.25">
      <c r="A39" s="43" t="s">
        <v>27</v>
      </c>
      <c r="B39" s="37">
        <v>62</v>
      </c>
      <c r="C39" s="37">
        <v>64</v>
      </c>
      <c r="D39" s="37">
        <v>72.063189316596819</v>
      </c>
      <c r="E39" s="37">
        <v>66</v>
      </c>
      <c r="F39" s="37">
        <v>56.24</v>
      </c>
      <c r="G39" s="37">
        <v>97</v>
      </c>
      <c r="H39" s="37">
        <v>63.981291527999986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64.598177203185486</v>
      </c>
    </row>
    <row r="40" spans="1:16" ht="15.75" thickBot="1" x14ac:dyDescent="0.3">
      <c r="A40" s="44" t="s">
        <v>28</v>
      </c>
      <c r="B40" s="40">
        <v>22110</v>
      </c>
      <c r="C40" s="40">
        <v>21821</v>
      </c>
      <c r="D40" s="40">
        <v>19237</v>
      </c>
      <c r="E40" s="40">
        <v>19962</v>
      </c>
      <c r="F40" s="40">
        <v>18000</v>
      </c>
      <c r="G40" s="40">
        <v>17731</v>
      </c>
      <c r="H40" s="40">
        <v>20310</v>
      </c>
      <c r="I40" s="40">
        <v>18934</v>
      </c>
      <c r="J40" s="40">
        <v>20961</v>
      </c>
      <c r="K40" s="40">
        <v>18600</v>
      </c>
      <c r="L40" s="40">
        <v>21042</v>
      </c>
      <c r="M40" s="40">
        <v>19364</v>
      </c>
      <c r="N40" s="40">
        <v>19250</v>
      </c>
      <c r="O40" s="40">
        <v>19710</v>
      </c>
      <c r="P40" s="50">
        <v>19788</v>
      </c>
    </row>
  </sheetData>
  <mergeCells count="8">
    <mergeCell ref="A27:P27"/>
    <mergeCell ref="A34:P34"/>
    <mergeCell ref="A13:P13"/>
    <mergeCell ref="A1:P1"/>
    <mergeCell ref="A2:P2"/>
    <mergeCell ref="A3:P3"/>
    <mergeCell ref="A20:P20"/>
    <mergeCell ref="A6:P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opLeftCell="A11" zoomScaleNormal="100" workbookViewId="0">
      <selection activeCell="I45" sqref="I45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28515625" style="1" customWidth="1"/>
    <col min="34" max="16384" width="9.140625" style="1"/>
  </cols>
  <sheetData>
    <row r="1" spans="1:31" ht="21" x14ac:dyDescent="0.35">
      <c r="A1" s="96" t="str">
        <f>'KN 2018 TV tab.1'!A1:P1</f>
        <v>Krajské normativy a ukazatele pro stanovení krajských normativů v roce 2018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42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v>20402.312037153257</v>
      </c>
      <c r="C7" s="52">
        <v>24122.936699999998</v>
      </c>
      <c r="D7" s="52">
        <v>21608.002098006637</v>
      </c>
      <c r="E7" s="52">
        <v>19794.436919132571</v>
      </c>
      <c r="F7" s="52">
        <v>52994.848824188128</v>
      </c>
      <c r="G7" s="52">
        <v>19592.142647331424</v>
      </c>
      <c r="H7" s="52">
        <v>24149.280714630262</v>
      </c>
      <c r="I7" s="52">
        <v>22404.995219075678</v>
      </c>
      <c r="J7" s="52">
        <v>23989.625651729802</v>
      </c>
      <c r="K7" s="52">
        <v>22313.976260637712</v>
      </c>
      <c r="L7" s="52">
        <v>22871.258286968376</v>
      </c>
      <c r="M7" s="52">
        <v>22731.015353819748</v>
      </c>
      <c r="N7" s="52">
        <v>19956.638655462186</v>
      </c>
      <c r="O7" s="52">
        <v>22928.861012684458</v>
      </c>
      <c r="P7" s="46">
        <v>24275.737884344304</v>
      </c>
    </row>
    <row r="8" spans="1:31" s="39" customFormat="1" x14ac:dyDescent="0.25">
      <c r="A8" s="42" t="s">
        <v>52</v>
      </c>
      <c r="B8" s="38">
        <v>1100</v>
      </c>
      <c r="C8" s="38">
        <v>605</v>
      </c>
      <c r="D8" s="38">
        <v>700</v>
      </c>
      <c r="E8" s="38">
        <v>517</v>
      </c>
      <c r="F8" s="38">
        <v>770</v>
      </c>
      <c r="G8" s="38">
        <v>362</v>
      </c>
      <c r="H8" s="38">
        <v>700</v>
      </c>
      <c r="I8" s="38">
        <v>726.2</v>
      </c>
      <c r="J8" s="38">
        <v>674</v>
      </c>
      <c r="K8" s="38">
        <v>590</v>
      </c>
      <c r="L8" s="38">
        <v>418</v>
      </c>
      <c r="M8" s="38">
        <v>713</v>
      </c>
      <c r="N8" s="38">
        <v>542</v>
      </c>
      <c r="O8" s="38">
        <v>310</v>
      </c>
      <c r="P8" s="47">
        <v>623.37142857142862</v>
      </c>
    </row>
    <row r="9" spans="1:31" x14ac:dyDescent="0.25">
      <c r="A9" s="43" t="s">
        <v>25</v>
      </c>
      <c r="B9" s="37">
        <v>25.7</v>
      </c>
      <c r="C9" s="37">
        <v>22.155505964326426</v>
      </c>
      <c r="D9" s="37">
        <v>22.121341703440002</v>
      </c>
      <c r="E9" s="37">
        <v>25.53</v>
      </c>
      <c r="F9" s="37">
        <v>8.93</v>
      </c>
      <c r="G9" s="37">
        <v>21.69</v>
      </c>
      <c r="H9" s="37">
        <v>19.769870488744019</v>
      </c>
      <c r="I9" s="37">
        <v>21.26</v>
      </c>
      <c r="J9" s="37">
        <v>20.47</v>
      </c>
      <c r="K9" s="37">
        <v>21.786999999999999</v>
      </c>
      <c r="L9" s="37">
        <v>22.140000000000004</v>
      </c>
      <c r="M9" s="37">
        <v>22.34</v>
      </c>
      <c r="N9" s="37">
        <v>25.5</v>
      </c>
      <c r="O9" s="37">
        <v>20.83</v>
      </c>
      <c r="P9" s="48">
        <v>21.444551296893604</v>
      </c>
    </row>
    <row r="10" spans="1:31" s="39" customFormat="1" x14ac:dyDescent="0.25">
      <c r="A10" s="42" t="s">
        <v>26</v>
      </c>
      <c r="B10" s="3">
        <v>34530</v>
      </c>
      <c r="C10" s="3">
        <v>36984</v>
      </c>
      <c r="D10" s="3">
        <v>33987</v>
      </c>
      <c r="E10" s="3">
        <v>34391</v>
      </c>
      <c r="F10" s="3">
        <v>31400</v>
      </c>
      <c r="G10" s="3">
        <v>31448</v>
      </c>
      <c r="H10" s="3">
        <v>33510</v>
      </c>
      <c r="I10" s="3">
        <v>33337</v>
      </c>
      <c r="J10" s="3">
        <v>33121</v>
      </c>
      <c r="K10" s="3">
        <v>33839</v>
      </c>
      <c r="L10" s="3">
        <v>34664</v>
      </c>
      <c r="M10" s="3">
        <v>35375</v>
      </c>
      <c r="N10" s="3">
        <v>32390</v>
      </c>
      <c r="O10" s="3">
        <v>34010</v>
      </c>
      <c r="P10" s="49">
        <v>33784.714285714283</v>
      </c>
    </row>
    <row r="11" spans="1:31" x14ac:dyDescent="0.25">
      <c r="A11" s="43" t="s">
        <v>27</v>
      </c>
      <c r="B11" s="37">
        <v>62</v>
      </c>
      <c r="C11" s="37">
        <v>64</v>
      </c>
      <c r="D11" s="37">
        <v>72.790990595495231</v>
      </c>
      <c r="E11" s="37">
        <v>66</v>
      </c>
      <c r="F11" s="37">
        <v>20</v>
      </c>
      <c r="G11" s="37">
        <v>97</v>
      </c>
      <c r="H11" s="37">
        <v>63.981291527999986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62.061591580249662</v>
      </c>
    </row>
    <row r="12" spans="1:31" s="39" customFormat="1" ht="15.75" thickBot="1" x14ac:dyDescent="0.3">
      <c r="A12" s="44" t="s">
        <v>28</v>
      </c>
      <c r="B12" s="40">
        <v>22110</v>
      </c>
      <c r="C12" s="40">
        <v>21821</v>
      </c>
      <c r="D12" s="40">
        <v>19237</v>
      </c>
      <c r="E12" s="40">
        <v>19962</v>
      </c>
      <c r="F12" s="40">
        <v>18000</v>
      </c>
      <c r="G12" s="40">
        <v>17731</v>
      </c>
      <c r="H12" s="40">
        <v>20310</v>
      </c>
      <c r="I12" s="40">
        <v>18934</v>
      </c>
      <c r="J12" s="40">
        <v>20961</v>
      </c>
      <c r="K12" s="40">
        <v>18600</v>
      </c>
      <c r="L12" s="40">
        <v>21042</v>
      </c>
      <c r="M12" s="40">
        <v>19364</v>
      </c>
      <c r="N12" s="40">
        <v>19250</v>
      </c>
      <c r="O12" s="40">
        <v>19710</v>
      </c>
      <c r="P12" s="50">
        <v>19788</v>
      </c>
    </row>
    <row r="13" spans="1:31" s="41" customFormat="1" ht="19.5" thickBot="1" x14ac:dyDescent="0.35">
      <c r="A13" s="98" t="s">
        <v>49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v>27172.172518267686</v>
      </c>
      <c r="C14" s="52">
        <v>26271.454414285712</v>
      </c>
      <c r="D14" s="52">
        <v>23937.007329765125</v>
      </c>
      <c r="E14" s="52">
        <v>23672.776546425888</v>
      </c>
      <c r="F14" s="52">
        <v>23599.166195005455</v>
      </c>
      <c r="G14" s="52">
        <v>21457.231745630794</v>
      </c>
      <c r="H14" s="52">
        <v>25258.514791126861</v>
      </c>
      <c r="I14" s="52">
        <v>25949.569330650174</v>
      </c>
      <c r="J14" s="52">
        <v>26068.820177983187</v>
      </c>
      <c r="K14" s="52">
        <v>24026.094800650189</v>
      </c>
      <c r="L14" s="52">
        <v>25732.310888890708</v>
      </c>
      <c r="M14" s="52">
        <v>25310.312794719022</v>
      </c>
      <c r="N14" s="52">
        <v>20909.285714285714</v>
      </c>
      <c r="O14" s="52">
        <v>23061.437391652311</v>
      </c>
      <c r="P14" s="46">
        <v>24459.011045667059</v>
      </c>
    </row>
    <row r="15" spans="1:31" s="39" customFormat="1" x14ac:dyDescent="0.25">
      <c r="A15" s="42" t="s">
        <v>52</v>
      </c>
      <c r="B15" s="38">
        <v>790</v>
      </c>
      <c r="C15" s="38">
        <v>605</v>
      </c>
      <c r="D15" s="38">
        <v>700</v>
      </c>
      <c r="E15" s="38">
        <v>517</v>
      </c>
      <c r="F15" s="38">
        <v>770</v>
      </c>
      <c r="G15" s="38">
        <v>370</v>
      </c>
      <c r="H15" s="38">
        <v>700</v>
      </c>
      <c r="I15" s="38">
        <v>738.2</v>
      </c>
      <c r="J15" s="38">
        <v>680</v>
      </c>
      <c r="K15" s="38">
        <v>598</v>
      </c>
      <c r="L15" s="38">
        <v>418</v>
      </c>
      <c r="M15" s="38">
        <v>713</v>
      </c>
      <c r="N15" s="38">
        <v>542</v>
      </c>
      <c r="O15" s="38">
        <v>310</v>
      </c>
      <c r="P15" s="47">
        <v>603.65714285714296</v>
      </c>
    </row>
    <row r="16" spans="1:31" x14ac:dyDescent="0.25">
      <c r="A16" s="43" t="s">
        <v>25</v>
      </c>
      <c r="B16" s="37">
        <v>18.100000000000001</v>
      </c>
      <c r="C16" s="37">
        <v>20.009362558878482</v>
      </c>
      <c r="D16" s="37">
        <v>19.786367590640005</v>
      </c>
      <c r="E16" s="37">
        <v>20.59</v>
      </c>
      <c r="F16" s="37">
        <v>20.309999999999999</v>
      </c>
      <c r="G16" s="37">
        <v>19.59</v>
      </c>
      <c r="H16" s="37">
        <v>18.747485688768318</v>
      </c>
      <c r="I16" s="37">
        <v>17.89</v>
      </c>
      <c r="J16" s="37">
        <v>18.489999999999998</v>
      </c>
      <c r="K16" s="37">
        <v>19.954000000000001</v>
      </c>
      <c r="L16" s="37">
        <v>19.214075999999999</v>
      </c>
      <c r="M16" s="37">
        <v>19.670000000000002</v>
      </c>
      <c r="N16" s="37">
        <v>24</v>
      </c>
      <c r="O16" s="37">
        <v>20.69</v>
      </c>
      <c r="P16" s="48">
        <v>19.788663702734773</v>
      </c>
    </row>
    <row r="17" spans="1:16" s="39" customFormat="1" x14ac:dyDescent="0.25">
      <c r="A17" s="42" t="s">
        <v>26</v>
      </c>
      <c r="B17" s="3">
        <v>34530</v>
      </c>
      <c r="C17" s="3">
        <v>36984</v>
      </c>
      <c r="D17" s="3">
        <v>33987</v>
      </c>
      <c r="E17" s="3">
        <v>34391</v>
      </c>
      <c r="F17" s="3">
        <v>31400</v>
      </c>
      <c r="G17" s="3">
        <v>31448</v>
      </c>
      <c r="H17" s="3">
        <v>33510</v>
      </c>
      <c r="I17" s="3">
        <v>33337</v>
      </c>
      <c r="J17" s="3">
        <v>33121</v>
      </c>
      <c r="K17" s="3">
        <v>33839</v>
      </c>
      <c r="L17" s="3">
        <v>34664</v>
      </c>
      <c r="M17" s="3">
        <v>35375</v>
      </c>
      <c r="N17" s="3">
        <v>32390</v>
      </c>
      <c r="O17" s="3">
        <v>34010</v>
      </c>
      <c r="P17" s="49">
        <v>33784.714285714283</v>
      </c>
    </row>
    <row r="18" spans="1:16" x14ac:dyDescent="0.25">
      <c r="A18" s="43" t="s">
        <v>27</v>
      </c>
      <c r="B18" s="37">
        <v>62</v>
      </c>
      <c r="C18" s="37">
        <v>64</v>
      </c>
      <c r="D18" s="37">
        <v>69.434414548038419</v>
      </c>
      <c r="E18" s="37">
        <v>66</v>
      </c>
      <c r="F18" s="37">
        <v>42.8</v>
      </c>
      <c r="G18" s="37">
        <v>97</v>
      </c>
      <c r="H18" s="37">
        <v>63.981291527999986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63.450407576859888</v>
      </c>
    </row>
    <row r="19" spans="1:16" s="39" customFormat="1" ht="15.75" thickBot="1" x14ac:dyDescent="0.3">
      <c r="A19" s="44" t="s">
        <v>28</v>
      </c>
      <c r="B19" s="40">
        <v>22110</v>
      </c>
      <c r="C19" s="40">
        <v>21821</v>
      </c>
      <c r="D19" s="40">
        <v>19237</v>
      </c>
      <c r="E19" s="40">
        <v>19962</v>
      </c>
      <c r="F19" s="40">
        <v>18000</v>
      </c>
      <c r="G19" s="40">
        <v>17731</v>
      </c>
      <c r="H19" s="40">
        <v>20310</v>
      </c>
      <c r="I19" s="40">
        <v>18934</v>
      </c>
      <c r="J19" s="40">
        <v>20961</v>
      </c>
      <c r="K19" s="40">
        <v>18600</v>
      </c>
      <c r="L19" s="40">
        <v>21042</v>
      </c>
      <c r="M19" s="40">
        <v>19364</v>
      </c>
      <c r="N19" s="40">
        <v>19250</v>
      </c>
      <c r="O19" s="40">
        <v>19710</v>
      </c>
      <c r="P19" s="50">
        <v>19788</v>
      </c>
    </row>
    <row r="20" spans="1:16" s="41" customFormat="1" ht="19.5" thickBot="1" x14ac:dyDescent="0.35">
      <c r="A20" s="98" t="s">
        <v>43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v>24010.78341013825</v>
      </c>
      <c r="C21" s="52">
        <v>23263.529614285708</v>
      </c>
      <c r="D21" s="52">
        <v>21609.120386931809</v>
      </c>
      <c r="E21" s="52">
        <v>27374.678941311853</v>
      </c>
      <c r="F21" s="52">
        <v>47424.434389140275</v>
      </c>
      <c r="G21" s="52">
        <v>21920.44683958375</v>
      </c>
      <c r="H21" s="52">
        <v>24022.578481476405</v>
      </c>
      <c r="I21" s="52">
        <v>22352.040026595903</v>
      </c>
      <c r="J21" s="52">
        <v>22905.965917477355</v>
      </c>
      <c r="K21" s="52">
        <v>21445.362459517819</v>
      </c>
      <c r="L21" s="52">
        <v>23343.858202336305</v>
      </c>
      <c r="M21" s="52">
        <v>22937.369639904402</v>
      </c>
      <c r="N21" s="52">
        <v>19109.841269841269</v>
      </c>
      <c r="O21" s="52">
        <v>22204.204707065292</v>
      </c>
      <c r="P21" s="46">
        <v>24566.015306114743</v>
      </c>
    </row>
    <row r="22" spans="1:16" s="39" customFormat="1" x14ac:dyDescent="0.25">
      <c r="A22" s="42" t="s">
        <v>52</v>
      </c>
      <c r="B22" s="38">
        <v>790</v>
      </c>
      <c r="C22" s="38">
        <v>605</v>
      </c>
      <c r="D22" s="38">
        <v>700</v>
      </c>
      <c r="E22" s="38">
        <v>517</v>
      </c>
      <c r="F22" s="38">
        <v>770</v>
      </c>
      <c r="G22" s="38">
        <v>372</v>
      </c>
      <c r="H22" s="38">
        <v>700</v>
      </c>
      <c r="I22" s="38">
        <v>726</v>
      </c>
      <c r="J22" s="38">
        <v>671</v>
      </c>
      <c r="K22" s="38">
        <v>586</v>
      </c>
      <c r="L22" s="38">
        <v>418</v>
      </c>
      <c r="M22" s="38">
        <v>713</v>
      </c>
      <c r="N22" s="38">
        <v>542</v>
      </c>
      <c r="O22" s="38">
        <v>310</v>
      </c>
      <c r="P22" s="47">
        <v>601.42857142857144</v>
      </c>
    </row>
    <row r="23" spans="1:16" x14ac:dyDescent="0.25">
      <c r="A23" s="43" t="s">
        <v>25</v>
      </c>
      <c r="B23" s="37">
        <v>21</v>
      </c>
      <c r="C23" s="37">
        <v>23.148647385712547</v>
      </c>
      <c r="D23" s="37">
        <v>22.12</v>
      </c>
      <c r="E23" s="37">
        <v>17.38</v>
      </c>
      <c r="F23" s="37">
        <v>8.84</v>
      </c>
      <c r="G23" s="37">
        <v>19.13</v>
      </c>
      <c r="H23" s="37">
        <v>19.893792945120865</v>
      </c>
      <c r="I23" s="37">
        <v>21.32</v>
      </c>
      <c r="J23" s="37">
        <v>21.68</v>
      </c>
      <c r="K23" s="37">
        <v>22.852</v>
      </c>
      <c r="L23" s="37">
        <v>21.59675</v>
      </c>
      <c r="M23" s="37">
        <v>22.1</v>
      </c>
      <c r="N23" s="37">
        <v>27</v>
      </c>
      <c r="O23" s="37">
        <v>21.63</v>
      </c>
      <c r="P23" s="48">
        <v>20.69222788077381</v>
      </c>
    </row>
    <row r="24" spans="1:16" s="39" customFormat="1" x14ac:dyDescent="0.25">
      <c r="A24" s="42" t="s">
        <v>26</v>
      </c>
      <c r="B24" s="3">
        <v>34530</v>
      </c>
      <c r="C24" s="3">
        <v>36984</v>
      </c>
      <c r="D24" s="3">
        <v>33987</v>
      </c>
      <c r="E24" s="3">
        <v>34391</v>
      </c>
      <c r="F24" s="3">
        <v>31400</v>
      </c>
      <c r="G24" s="3">
        <v>31448</v>
      </c>
      <c r="H24" s="3">
        <v>33510</v>
      </c>
      <c r="I24" s="3">
        <v>33337</v>
      </c>
      <c r="J24" s="3">
        <v>33121</v>
      </c>
      <c r="K24" s="3">
        <v>33839</v>
      </c>
      <c r="L24" s="3">
        <v>34664</v>
      </c>
      <c r="M24" s="3">
        <v>35375</v>
      </c>
      <c r="N24" s="3">
        <v>32390</v>
      </c>
      <c r="O24" s="3">
        <v>34010</v>
      </c>
      <c r="P24" s="49">
        <v>33784.714285714283</v>
      </c>
    </row>
    <row r="25" spans="1:16" x14ac:dyDescent="0.25">
      <c r="A25" s="43" t="s">
        <v>27</v>
      </c>
      <c r="B25" s="37">
        <v>62</v>
      </c>
      <c r="C25" s="37">
        <v>64</v>
      </c>
      <c r="D25" s="37">
        <v>72.790990595495231</v>
      </c>
      <c r="E25" s="37">
        <v>66</v>
      </c>
      <c r="F25" s="37">
        <v>45</v>
      </c>
      <c r="G25" s="37">
        <v>97</v>
      </c>
      <c r="H25" s="37">
        <v>63.981291527999986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63.847305865963946</v>
      </c>
    </row>
    <row r="26" spans="1:16" s="39" customFormat="1" ht="15.75" thickBot="1" x14ac:dyDescent="0.3">
      <c r="A26" s="44" t="s">
        <v>28</v>
      </c>
      <c r="B26" s="40">
        <v>22110</v>
      </c>
      <c r="C26" s="40">
        <v>21821</v>
      </c>
      <c r="D26" s="40">
        <v>19237</v>
      </c>
      <c r="E26" s="40">
        <v>19962</v>
      </c>
      <c r="F26" s="40">
        <v>18000</v>
      </c>
      <c r="G26" s="40">
        <v>17731</v>
      </c>
      <c r="H26" s="40">
        <v>20310</v>
      </c>
      <c r="I26" s="40">
        <v>18934</v>
      </c>
      <c r="J26" s="40">
        <v>20961</v>
      </c>
      <c r="K26" s="40">
        <v>18600</v>
      </c>
      <c r="L26" s="40">
        <v>21042</v>
      </c>
      <c r="M26" s="40">
        <v>19364</v>
      </c>
      <c r="N26" s="40">
        <v>19250</v>
      </c>
      <c r="O26" s="40">
        <v>19710</v>
      </c>
      <c r="P26" s="50">
        <v>19788</v>
      </c>
    </row>
    <row r="27" spans="1:16" s="41" customFormat="1" ht="19.5" thickBot="1" x14ac:dyDescent="0.35">
      <c r="A27" s="98" t="s">
        <v>50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v>23551.912978244563</v>
      </c>
      <c r="C28" s="52">
        <v>29598.456951428572</v>
      </c>
      <c r="D28" s="52">
        <v>26569.976952107099</v>
      </c>
      <c r="E28" s="52">
        <v>25418.89488336373</v>
      </c>
      <c r="F28" s="52">
        <v>19713.017048673082</v>
      </c>
      <c r="G28" s="52">
        <v>21457.231745630794</v>
      </c>
      <c r="H28" s="52">
        <v>24777.15760362686</v>
      </c>
      <c r="I28" s="52">
        <v>25949.569330650174</v>
      </c>
      <c r="J28" s="52">
        <v>26068.820177983187</v>
      </c>
      <c r="K28" s="52">
        <v>25461.822049775779</v>
      </c>
      <c r="L28" s="52">
        <v>25001.864830147213</v>
      </c>
      <c r="M28" s="52">
        <v>27510.737448566328</v>
      </c>
      <c r="N28" s="52" t="s">
        <v>64</v>
      </c>
      <c r="O28" s="52">
        <v>23793.109006649203</v>
      </c>
      <c r="P28" s="46">
        <v>24990.197769757433</v>
      </c>
    </row>
    <row r="29" spans="1:16" s="39" customFormat="1" x14ac:dyDescent="0.25">
      <c r="A29" s="42" t="s">
        <v>52</v>
      </c>
      <c r="B29" s="38">
        <v>790</v>
      </c>
      <c r="C29" s="38">
        <v>605</v>
      </c>
      <c r="D29" s="38">
        <v>700</v>
      </c>
      <c r="E29" s="38">
        <v>517</v>
      </c>
      <c r="F29" s="38">
        <v>770</v>
      </c>
      <c r="G29" s="38">
        <v>370</v>
      </c>
      <c r="H29" s="38">
        <v>700</v>
      </c>
      <c r="I29" s="38">
        <v>738.2</v>
      </c>
      <c r="J29" s="38">
        <v>680</v>
      </c>
      <c r="K29" s="38">
        <v>605</v>
      </c>
      <c r="L29" s="38">
        <v>418</v>
      </c>
      <c r="M29" s="38">
        <v>713</v>
      </c>
      <c r="N29" s="38" t="s">
        <v>66</v>
      </c>
      <c r="O29" s="38">
        <v>310</v>
      </c>
      <c r="P29" s="47">
        <v>608.93846153846152</v>
      </c>
    </row>
    <row r="30" spans="1:16" x14ac:dyDescent="0.25">
      <c r="A30" s="43" t="s">
        <v>25</v>
      </c>
      <c r="B30" s="37">
        <v>21.5</v>
      </c>
      <c r="C30" s="37">
        <v>17.399445703372592</v>
      </c>
      <c r="D30" s="37">
        <v>17.948844484480006</v>
      </c>
      <c r="E30" s="37">
        <v>18.940000000000001</v>
      </c>
      <c r="F30" s="37">
        <v>22.49</v>
      </c>
      <c r="G30" s="37">
        <v>19.59</v>
      </c>
      <c r="H30" s="37">
        <v>19.177868739474665</v>
      </c>
      <c r="I30" s="37">
        <v>17.89</v>
      </c>
      <c r="J30" s="37">
        <v>18.489999999999998</v>
      </c>
      <c r="K30" s="37">
        <v>18.638999999999999</v>
      </c>
      <c r="L30" s="37">
        <v>19.885000000000002</v>
      </c>
      <c r="M30" s="37">
        <v>17.850000000000001</v>
      </c>
      <c r="N30" s="37" t="s">
        <v>66</v>
      </c>
      <c r="O30" s="37">
        <v>19.95</v>
      </c>
      <c r="P30" s="48">
        <v>19.21155068671748</v>
      </c>
    </row>
    <row r="31" spans="1:16" s="39" customFormat="1" x14ac:dyDescent="0.25">
      <c r="A31" s="42" t="s">
        <v>26</v>
      </c>
      <c r="B31" s="3">
        <v>34530</v>
      </c>
      <c r="C31" s="3">
        <v>36984</v>
      </c>
      <c r="D31" s="3">
        <v>33987</v>
      </c>
      <c r="E31" s="3">
        <v>34391</v>
      </c>
      <c r="F31" s="3">
        <v>31400</v>
      </c>
      <c r="G31" s="3">
        <v>31448</v>
      </c>
      <c r="H31" s="3">
        <v>33510</v>
      </c>
      <c r="I31" s="3">
        <v>33337</v>
      </c>
      <c r="J31" s="3">
        <v>33121</v>
      </c>
      <c r="K31" s="3">
        <v>33839</v>
      </c>
      <c r="L31" s="3">
        <v>34664</v>
      </c>
      <c r="M31" s="3">
        <v>35375</v>
      </c>
      <c r="N31" s="3" t="s">
        <v>66</v>
      </c>
      <c r="O31" s="3">
        <v>34010</v>
      </c>
      <c r="P31" s="49">
        <v>33892</v>
      </c>
    </row>
    <row r="32" spans="1:16" x14ac:dyDescent="0.25">
      <c r="A32" s="43" t="s">
        <v>27</v>
      </c>
      <c r="B32" s="37">
        <v>62</v>
      </c>
      <c r="C32" s="37">
        <v>64</v>
      </c>
      <c r="D32" s="37">
        <v>60</v>
      </c>
      <c r="E32" s="37">
        <v>66</v>
      </c>
      <c r="F32" s="37">
        <v>73</v>
      </c>
      <c r="G32" s="37">
        <v>97</v>
      </c>
      <c r="H32" s="37">
        <v>63.981291527999986</v>
      </c>
      <c r="I32" s="37">
        <v>63.32</v>
      </c>
      <c r="J32" s="37">
        <v>55</v>
      </c>
      <c r="K32" s="37">
        <v>60.72</v>
      </c>
      <c r="L32" s="37">
        <v>61.84</v>
      </c>
      <c r="M32" s="37">
        <v>62.31</v>
      </c>
      <c r="N32" s="37" t="s">
        <v>66</v>
      </c>
      <c r="O32" s="37">
        <v>70.900000000000006</v>
      </c>
      <c r="P32" s="48">
        <v>66.15933011753846</v>
      </c>
    </row>
    <row r="33" spans="1:16" s="39" customFormat="1" ht="15.75" thickBot="1" x14ac:dyDescent="0.3">
      <c r="A33" s="44" t="s">
        <v>28</v>
      </c>
      <c r="B33" s="40">
        <v>22110</v>
      </c>
      <c r="C33" s="40">
        <v>21821</v>
      </c>
      <c r="D33" s="40">
        <v>19237</v>
      </c>
      <c r="E33" s="40">
        <v>19962</v>
      </c>
      <c r="F33" s="40">
        <v>18000</v>
      </c>
      <c r="G33" s="40">
        <v>17731</v>
      </c>
      <c r="H33" s="40">
        <v>20310</v>
      </c>
      <c r="I33" s="40">
        <v>18934</v>
      </c>
      <c r="J33" s="40">
        <v>20961</v>
      </c>
      <c r="K33" s="40">
        <v>18600</v>
      </c>
      <c r="L33" s="40">
        <v>21042</v>
      </c>
      <c r="M33" s="40">
        <v>19364</v>
      </c>
      <c r="N33" s="40" t="s">
        <v>66</v>
      </c>
      <c r="O33" s="40">
        <v>19710</v>
      </c>
      <c r="P33" s="50">
        <v>19829.384615384617</v>
      </c>
    </row>
    <row r="34" spans="1:16" s="41" customFormat="1" ht="19.5" thickBot="1" x14ac:dyDescent="0.35">
      <c r="A34" s="98" t="s">
        <v>46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v>23732.875965470241</v>
      </c>
      <c r="C35" s="52">
        <v>23098.962299999996</v>
      </c>
      <c r="D35" s="52">
        <v>20976.094634207911</v>
      </c>
      <c r="E35" s="52">
        <v>22303.300699300697</v>
      </c>
      <c r="F35" s="52" t="s">
        <v>64</v>
      </c>
      <c r="G35" s="52">
        <v>20121.126723314643</v>
      </c>
      <c r="H35" s="52" t="s">
        <v>64</v>
      </c>
      <c r="I35" s="52">
        <v>21805.190048638367</v>
      </c>
      <c r="J35" s="52">
        <v>22905.965917477355</v>
      </c>
      <c r="K35" s="52">
        <v>21445.362459517819</v>
      </c>
      <c r="L35" s="52">
        <v>23262.948426803243</v>
      </c>
      <c r="M35" s="52">
        <v>22554.058546406795</v>
      </c>
      <c r="N35" s="52">
        <v>18117.04433497537</v>
      </c>
      <c r="O35" s="52">
        <v>21322.744465945303</v>
      </c>
      <c r="P35" s="46">
        <v>21803.806210171479</v>
      </c>
    </row>
    <row r="36" spans="1:16" s="39" customFormat="1" x14ac:dyDescent="0.25">
      <c r="A36" s="42" t="s">
        <v>52</v>
      </c>
      <c r="B36" s="38">
        <v>3600</v>
      </c>
      <c r="C36" s="38">
        <v>3281</v>
      </c>
      <c r="D36" s="38">
        <v>700</v>
      </c>
      <c r="E36" s="38">
        <v>517</v>
      </c>
      <c r="F36" s="38" t="s">
        <v>66</v>
      </c>
      <c r="G36" s="38">
        <v>365</v>
      </c>
      <c r="H36" s="38" t="s">
        <v>66</v>
      </c>
      <c r="I36" s="38">
        <v>724.1</v>
      </c>
      <c r="J36" s="38">
        <v>671</v>
      </c>
      <c r="K36" s="38">
        <v>586</v>
      </c>
      <c r="L36" s="38">
        <v>418</v>
      </c>
      <c r="M36" s="38">
        <v>713</v>
      </c>
      <c r="N36" s="38">
        <v>2463</v>
      </c>
      <c r="O36" s="38">
        <v>310</v>
      </c>
      <c r="P36" s="47">
        <v>1195.675</v>
      </c>
    </row>
    <row r="37" spans="1:16" x14ac:dyDescent="0.25">
      <c r="A37" s="43" t="s">
        <v>25</v>
      </c>
      <c r="B37" s="37">
        <v>21.3</v>
      </c>
      <c r="C37" s="37">
        <v>23.349068575199233</v>
      </c>
      <c r="D37" s="37">
        <v>22.984266919040007</v>
      </c>
      <c r="E37" s="37">
        <v>22.1</v>
      </c>
      <c r="F37" s="37" t="s">
        <v>66</v>
      </c>
      <c r="G37" s="37">
        <v>21.05</v>
      </c>
      <c r="H37" s="37" t="s">
        <v>66</v>
      </c>
      <c r="I37" s="37">
        <v>21.96</v>
      </c>
      <c r="J37" s="37">
        <v>21.68</v>
      </c>
      <c r="K37" s="37">
        <v>22.852</v>
      </c>
      <c r="L37" s="37">
        <v>21.68785581395349</v>
      </c>
      <c r="M37" s="37">
        <v>22.55</v>
      </c>
      <c r="N37" s="37">
        <v>29</v>
      </c>
      <c r="O37" s="37">
        <v>22.69</v>
      </c>
      <c r="P37" s="48">
        <v>22.766932609016063</v>
      </c>
    </row>
    <row r="38" spans="1:16" s="39" customFormat="1" x14ac:dyDescent="0.25">
      <c r="A38" s="42" t="s">
        <v>26</v>
      </c>
      <c r="B38" s="3">
        <v>34530</v>
      </c>
      <c r="C38" s="3">
        <v>36984</v>
      </c>
      <c r="D38" s="3">
        <v>33987</v>
      </c>
      <c r="E38" s="3">
        <v>34391</v>
      </c>
      <c r="F38" s="3" t="s">
        <v>66</v>
      </c>
      <c r="G38" s="3">
        <v>31448</v>
      </c>
      <c r="H38" s="3" t="s">
        <v>66</v>
      </c>
      <c r="I38" s="3">
        <v>33337</v>
      </c>
      <c r="J38" s="3">
        <v>33121</v>
      </c>
      <c r="K38" s="3">
        <v>33839</v>
      </c>
      <c r="L38" s="3">
        <v>34664</v>
      </c>
      <c r="M38" s="3">
        <v>35375</v>
      </c>
      <c r="N38" s="3">
        <v>32390</v>
      </c>
      <c r="O38" s="3">
        <v>34010</v>
      </c>
      <c r="P38" s="49">
        <v>34006.333333333336</v>
      </c>
    </row>
    <row r="39" spans="1:16" x14ac:dyDescent="0.25">
      <c r="A39" s="43" t="s">
        <v>27</v>
      </c>
      <c r="B39" s="37">
        <v>62</v>
      </c>
      <c r="C39" s="37">
        <v>64</v>
      </c>
      <c r="D39" s="37">
        <v>71.433152388595218</v>
      </c>
      <c r="E39" s="37">
        <v>66</v>
      </c>
      <c r="F39" s="37" t="s">
        <v>66</v>
      </c>
      <c r="G39" s="37">
        <v>97</v>
      </c>
      <c r="H39" s="37" t="s">
        <v>66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65.293596032382922</v>
      </c>
    </row>
    <row r="40" spans="1:16" s="39" customFormat="1" ht="15.75" thickBot="1" x14ac:dyDescent="0.3">
      <c r="A40" s="44" t="s">
        <v>28</v>
      </c>
      <c r="B40" s="40">
        <v>22110</v>
      </c>
      <c r="C40" s="40">
        <v>21821</v>
      </c>
      <c r="D40" s="40">
        <v>19237</v>
      </c>
      <c r="E40" s="40">
        <v>19962</v>
      </c>
      <c r="F40" s="40" t="s">
        <v>66</v>
      </c>
      <c r="G40" s="40">
        <v>17731</v>
      </c>
      <c r="H40" s="40" t="s">
        <v>66</v>
      </c>
      <c r="I40" s="40">
        <v>18934</v>
      </c>
      <c r="J40" s="40">
        <v>20961</v>
      </c>
      <c r="K40" s="40">
        <v>18600</v>
      </c>
      <c r="L40" s="40">
        <v>21042</v>
      </c>
      <c r="M40" s="40">
        <v>19364</v>
      </c>
      <c r="N40" s="40">
        <v>19250</v>
      </c>
      <c r="O40" s="40">
        <v>19710</v>
      </c>
      <c r="P40" s="50">
        <v>19893.5</v>
      </c>
    </row>
  </sheetData>
  <mergeCells count="8">
    <mergeCell ref="A34:P34"/>
    <mergeCell ref="A27:P27"/>
    <mergeCell ref="A6:P6"/>
    <mergeCell ref="A20:P20"/>
    <mergeCell ref="A1:P1"/>
    <mergeCell ref="A2:P2"/>
    <mergeCell ref="A3:P3"/>
    <mergeCell ref="A13:P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5" sqref="H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opLeftCell="A12" zoomScaleNormal="100" workbookViewId="0">
      <selection activeCell="B39" sqref="B39:P39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5703125" style="1" customWidth="1"/>
    <col min="34" max="16384" width="9.140625" style="1"/>
  </cols>
  <sheetData>
    <row r="1" spans="1:31" ht="21" x14ac:dyDescent="0.35">
      <c r="A1" s="96" t="str">
        <f>'KN 2018 TV tab.1'!A1:P1</f>
        <v>Krajské normativy a ukazatele pro stanovení krajských normativů v roce 2018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56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v>24471.642857142859</v>
      </c>
      <c r="C7" s="52">
        <v>23649.242857142857</v>
      </c>
      <c r="D7" s="52">
        <v>23304.771413796509</v>
      </c>
      <c r="E7" s="52">
        <v>23110.25873667216</v>
      </c>
      <c r="F7" s="52">
        <v>20795.605973676065</v>
      </c>
      <c r="G7" s="52">
        <v>21723.092685082531</v>
      </c>
      <c r="H7" s="52">
        <v>22415.208764517651</v>
      </c>
      <c r="I7" s="52">
        <v>22170.773030532302</v>
      </c>
      <c r="J7" s="52">
        <v>22145.160743829001</v>
      </c>
      <c r="K7" s="52">
        <v>21745.979147026828</v>
      </c>
      <c r="L7" s="52">
        <v>23295.804258906865</v>
      </c>
      <c r="M7" s="52">
        <v>22792.328015655425</v>
      </c>
      <c r="N7" s="52">
        <v>23225.670329670331</v>
      </c>
      <c r="O7" s="52">
        <v>21792.327064773235</v>
      </c>
      <c r="P7" s="46">
        <v>22616.990419887472</v>
      </c>
    </row>
    <row r="8" spans="1:31" s="39" customFormat="1" x14ac:dyDescent="0.25">
      <c r="A8" s="42" t="s">
        <v>52</v>
      </c>
      <c r="B8" s="38">
        <v>0</v>
      </c>
      <c r="C8" s="38">
        <v>0</v>
      </c>
      <c r="D8" s="38">
        <v>0</v>
      </c>
      <c r="E8" s="38">
        <v>250</v>
      </c>
      <c r="F8" s="38">
        <v>0</v>
      </c>
      <c r="G8" s="38">
        <v>211</v>
      </c>
      <c r="H8" s="38">
        <v>0</v>
      </c>
      <c r="I8" s="38">
        <v>75.400000000000006</v>
      </c>
      <c r="J8" s="38">
        <v>66</v>
      </c>
      <c r="K8" s="38">
        <v>102</v>
      </c>
      <c r="L8" s="38">
        <v>0</v>
      </c>
      <c r="M8" s="38">
        <v>0</v>
      </c>
      <c r="N8" s="38">
        <v>0</v>
      </c>
      <c r="O8" s="38">
        <v>310</v>
      </c>
      <c r="P8" s="47">
        <v>169.06666666666666</v>
      </c>
    </row>
    <row r="9" spans="1:31" x14ac:dyDescent="0.25">
      <c r="A9" s="43" t="s">
        <v>25</v>
      </c>
      <c r="B9" s="37">
        <v>22.4</v>
      </c>
      <c r="C9" s="37">
        <v>23.013698630136986</v>
      </c>
      <c r="D9" s="37">
        <v>20.243210351840006</v>
      </c>
      <c r="E9" s="37">
        <v>22.87</v>
      </c>
      <c r="F9" s="37">
        <v>21.39</v>
      </c>
      <c r="G9" s="37">
        <v>21.59</v>
      </c>
      <c r="H9" s="37">
        <v>21.981589806415151</v>
      </c>
      <c r="I9" s="37">
        <v>21.7</v>
      </c>
      <c r="J9" s="37">
        <v>18.63</v>
      </c>
      <c r="K9" s="37">
        <v>21.146000000000001</v>
      </c>
      <c r="L9" s="37">
        <v>21.356521739130432</v>
      </c>
      <c r="M9" s="37">
        <v>22.34</v>
      </c>
      <c r="N9" s="37">
        <v>19.5</v>
      </c>
      <c r="O9" s="37">
        <v>21.74</v>
      </c>
      <c r="P9" s="48">
        <v>21.421501466251613</v>
      </c>
    </row>
    <row r="10" spans="1:31" s="39" customFormat="1" x14ac:dyDescent="0.25">
      <c r="A10" s="42" t="s">
        <v>26</v>
      </c>
      <c r="B10" s="3">
        <v>31530</v>
      </c>
      <c r="C10" s="3">
        <v>33398</v>
      </c>
      <c r="D10" s="3">
        <v>31975</v>
      </c>
      <c r="E10" s="3">
        <v>33070</v>
      </c>
      <c r="F10" s="3">
        <v>30400</v>
      </c>
      <c r="G10" s="3">
        <v>28435</v>
      </c>
      <c r="H10" s="3">
        <v>31550</v>
      </c>
      <c r="I10" s="3">
        <v>30679</v>
      </c>
      <c r="J10" s="3">
        <v>29031</v>
      </c>
      <c r="K10" s="3">
        <v>29858</v>
      </c>
      <c r="L10" s="3">
        <v>31079</v>
      </c>
      <c r="M10" s="3">
        <v>32649</v>
      </c>
      <c r="N10" s="3">
        <v>30081</v>
      </c>
      <c r="O10" s="3">
        <v>31560</v>
      </c>
      <c r="P10" s="49">
        <v>31092.5</v>
      </c>
    </row>
    <row r="11" spans="1:31" x14ac:dyDescent="0.25">
      <c r="A11" s="43" t="s">
        <v>27</v>
      </c>
      <c r="B11" s="37">
        <v>35</v>
      </c>
      <c r="C11" s="37">
        <v>42</v>
      </c>
      <c r="D11" s="37">
        <v>53.064317125652018</v>
      </c>
      <c r="E11" s="37">
        <v>41.6</v>
      </c>
      <c r="F11" s="37">
        <v>57.74</v>
      </c>
      <c r="G11" s="37">
        <v>35.950000000000003</v>
      </c>
      <c r="H11" s="37">
        <v>47.868669611532006</v>
      </c>
      <c r="I11" s="37">
        <v>44.22</v>
      </c>
      <c r="J11" s="37">
        <v>73</v>
      </c>
      <c r="K11" s="37">
        <v>46.48</v>
      </c>
      <c r="L11" s="37">
        <v>43.29</v>
      </c>
      <c r="M11" s="37">
        <v>44.22</v>
      </c>
      <c r="N11" s="37">
        <v>49</v>
      </c>
      <c r="O11" s="37">
        <v>54.1</v>
      </c>
      <c r="P11" s="48">
        <v>47.680927624084575</v>
      </c>
    </row>
    <row r="12" spans="1:31" s="39" customFormat="1" ht="15.75" thickBot="1" x14ac:dyDescent="0.3">
      <c r="A12" s="44" t="s">
        <v>28</v>
      </c>
      <c r="B12" s="40">
        <v>22110</v>
      </c>
      <c r="C12" s="40">
        <v>21821</v>
      </c>
      <c r="D12" s="40">
        <v>19237</v>
      </c>
      <c r="E12" s="40">
        <v>19962</v>
      </c>
      <c r="F12" s="40">
        <v>18000</v>
      </c>
      <c r="G12" s="40">
        <v>17731</v>
      </c>
      <c r="H12" s="40">
        <v>20710</v>
      </c>
      <c r="I12" s="40">
        <v>19182</v>
      </c>
      <c r="J12" s="40">
        <v>20961</v>
      </c>
      <c r="K12" s="40">
        <v>18600</v>
      </c>
      <c r="L12" s="40">
        <v>21042</v>
      </c>
      <c r="M12" s="40">
        <v>19364</v>
      </c>
      <c r="N12" s="40">
        <v>19250</v>
      </c>
      <c r="O12" s="40">
        <v>19710</v>
      </c>
      <c r="P12" s="50">
        <v>19834.285714285714</v>
      </c>
    </row>
    <row r="13" spans="1:31" s="41" customFormat="1" ht="19.5" thickBot="1" x14ac:dyDescent="0.35">
      <c r="A13" s="98" t="s">
        <v>47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v>31234.424015009383</v>
      </c>
      <c r="C14" s="52">
        <v>30941.530455555549</v>
      </c>
      <c r="D14" s="52">
        <v>34328.798381747896</v>
      </c>
      <c r="E14" s="52">
        <v>29239.926035502962</v>
      </c>
      <c r="F14" s="52">
        <v>25762.674705398738</v>
      </c>
      <c r="G14" s="52">
        <v>26508.402197985488</v>
      </c>
      <c r="H14" s="52">
        <v>30524.481888993876</v>
      </c>
      <c r="I14" s="52">
        <v>28393.748335658413</v>
      </c>
      <c r="J14" s="52">
        <v>35038.722876817141</v>
      </c>
      <c r="K14" s="52">
        <v>29456.147706426309</v>
      </c>
      <c r="L14" s="52">
        <v>27825.338544321228</v>
      </c>
      <c r="M14" s="52">
        <v>28810.046786460909</v>
      </c>
      <c r="N14" s="52">
        <v>24768.285714285714</v>
      </c>
      <c r="O14" s="52">
        <v>23873.44868087666</v>
      </c>
      <c r="P14" s="46">
        <v>29050.426880360024</v>
      </c>
    </row>
    <row r="15" spans="1:31" s="39" customFormat="1" x14ac:dyDescent="0.25">
      <c r="A15" s="42" t="s">
        <v>52</v>
      </c>
      <c r="B15" s="38">
        <v>0</v>
      </c>
      <c r="C15" s="38">
        <v>0</v>
      </c>
      <c r="D15" s="38">
        <v>0</v>
      </c>
      <c r="E15" s="38">
        <v>250</v>
      </c>
      <c r="F15" s="38">
        <v>0</v>
      </c>
      <c r="G15" s="38">
        <v>231</v>
      </c>
      <c r="H15" s="38">
        <v>0</v>
      </c>
      <c r="I15" s="38">
        <v>96.5</v>
      </c>
      <c r="J15" s="38">
        <v>105</v>
      </c>
      <c r="K15" s="38">
        <v>138</v>
      </c>
      <c r="L15" s="38">
        <v>0</v>
      </c>
      <c r="M15" s="38">
        <v>0</v>
      </c>
      <c r="N15" s="38">
        <v>0</v>
      </c>
      <c r="O15" s="38">
        <v>310</v>
      </c>
      <c r="P15" s="47">
        <v>188.41666666666666</v>
      </c>
    </row>
    <row r="16" spans="1:31" x14ac:dyDescent="0.25">
      <c r="A16" s="43" t="s">
        <v>25</v>
      </c>
      <c r="B16" s="37">
        <v>16.399999999999999</v>
      </c>
      <c r="C16" s="37">
        <v>16.93334065020893</v>
      </c>
      <c r="D16" s="37">
        <v>13.116463277120003</v>
      </c>
      <c r="E16" s="37">
        <v>16.899999999999999</v>
      </c>
      <c r="F16" s="37">
        <v>17.8</v>
      </c>
      <c r="G16" s="37">
        <v>17.350000000000001</v>
      </c>
      <c r="H16" s="37">
        <v>15.484295446757374</v>
      </c>
      <c r="I16" s="37">
        <v>16.579999999999998</v>
      </c>
      <c r="J16" s="37">
        <v>13.07</v>
      </c>
      <c r="K16" s="37">
        <v>14.891999999999999</v>
      </c>
      <c r="L16" s="37">
        <v>17.26987951807229</v>
      </c>
      <c r="M16" s="37">
        <v>17.239999999999998</v>
      </c>
      <c r="N16" s="37">
        <v>18</v>
      </c>
      <c r="O16" s="37">
        <v>19.420000000000002</v>
      </c>
      <c r="P16" s="48">
        <v>16.461141349439902</v>
      </c>
    </row>
    <row r="17" spans="1:16" s="39" customFormat="1" x14ac:dyDescent="0.25">
      <c r="A17" s="42" t="s">
        <v>26</v>
      </c>
      <c r="B17" s="3">
        <v>31530</v>
      </c>
      <c r="C17" s="3">
        <v>33398</v>
      </c>
      <c r="D17" s="3">
        <v>31975</v>
      </c>
      <c r="E17" s="3">
        <v>33070</v>
      </c>
      <c r="F17" s="3">
        <v>30400</v>
      </c>
      <c r="G17" s="3">
        <v>28435</v>
      </c>
      <c r="H17" s="3">
        <v>31550</v>
      </c>
      <c r="I17" s="3">
        <v>30679</v>
      </c>
      <c r="J17" s="3">
        <v>29031</v>
      </c>
      <c r="K17" s="3">
        <v>29858</v>
      </c>
      <c r="L17" s="3">
        <v>31079</v>
      </c>
      <c r="M17" s="3">
        <v>32649</v>
      </c>
      <c r="N17" s="3">
        <v>30081</v>
      </c>
      <c r="O17" s="3">
        <v>31560</v>
      </c>
      <c r="P17" s="49">
        <v>31092.5</v>
      </c>
    </row>
    <row r="18" spans="1:16" x14ac:dyDescent="0.25">
      <c r="A18" s="43" t="s">
        <v>27</v>
      </c>
      <c r="B18" s="37">
        <v>32.5</v>
      </c>
      <c r="C18" s="37">
        <v>36</v>
      </c>
      <c r="D18" s="37">
        <v>45.482148578322409</v>
      </c>
      <c r="E18" s="37">
        <v>41.6</v>
      </c>
      <c r="F18" s="37">
        <v>41</v>
      </c>
      <c r="G18" s="37">
        <v>31.1</v>
      </c>
      <c r="H18" s="37">
        <v>40.916035932155999</v>
      </c>
      <c r="I18" s="37">
        <v>37.19</v>
      </c>
      <c r="J18" s="37">
        <v>30</v>
      </c>
      <c r="K18" s="37">
        <v>41.36</v>
      </c>
      <c r="L18" s="37">
        <v>40.53</v>
      </c>
      <c r="M18" s="37">
        <v>38.19</v>
      </c>
      <c r="N18" s="37">
        <v>49</v>
      </c>
      <c r="O18" s="37">
        <v>54.1</v>
      </c>
      <c r="P18" s="48">
        <v>39.926298893605598</v>
      </c>
    </row>
    <row r="19" spans="1:16" s="39" customFormat="1" ht="15.75" thickBot="1" x14ac:dyDescent="0.3">
      <c r="A19" s="44" t="s">
        <v>28</v>
      </c>
      <c r="B19" s="40">
        <v>22110</v>
      </c>
      <c r="C19" s="40">
        <v>21821</v>
      </c>
      <c r="D19" s="40">
        <v>19237</v>
      </c>
      <c r="E19" s="40">
        <v>19962</v>
      </c>
      <c r="F19" s="40">
        <v>18000</v>
      </c>
      <c r="G19" s="40">
        <v>17731</v>
      </c>
      <c r="H19" s="40">
        <v>20710</v>
      </c>
      <c r="I19" s="40">
        <v>19182</v>
      </c>
      <c r="J19" s="40">
        <v>20961</v>
      </c>
      <c r="K19" s="40">
        <v>18600</v>
      </c>
      <c r="L19" s="40">
        <v>21042</v>
      </c>
      <c r="M19" s="40">
        <v>19364</v>
      </c>
      <c r="N19" s="40">
        <v>19250</v>
      </c>
      <c r="O19" s="40">
        <v>19710</v>
      </c>
      <c r="P19" s="50">
        <v>19834.285714285714</v>
      </c>
    </row>
    <row r="20" spans="1:16" s="41" customFormat="1" ht="19.5" thickBot="1" x14ac:dyDescent="0.35">
      <c r="A20" s="98" t="s">
        <v>37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v>26650.69306930693</v>
      </c>
      <c r="C21" s="52">
        <v>22185.456228571424</v>
      </c>
      <c r="D21" s="52">
        <v>21647.878894494188</v>
      </c>
      <c r="E21" s="52">
        <v>20423.457700835752</v>
      </c>
      <c r="F21" s="52">
        <v>24151.604984603408</v>
      </c>
      <c r="G21" s="52">
        <v>20340.362506862988</v>
      </c>
      <c r="H21" s="52">
        <v>21892.881775207345</v>
      </c>
      <c r="I21" s="52">
        <v>21487.957262459367</v>
      </c>
      <c r="J21" s="52">
        <v>20514.335653352842</v>
      </c>
      <c r="K21" s="52">
        <v>20892.239645538451</v>
      </c>
      <c r="L21" s="52">
        <v>21639.851362738689</v>
      </c>
      <c r="M21" s="52">
        <v>22048.22960213455</v>
      </c>
      <c r="N21" s="52">
        <v>24768.285714285714</v>
      </c>
      <c r="O21" s="52">
        <v>23508.841729098232</v>
      </c>
      <c r="P21" s="46">
        <v>22296.576866392137</v>
      </c>
    </row>
    <row r="22" spans="1:16" s="39" customFormat="1" x14ac:dyDescent="0.25">
      <c r="A22" s="42" t="s">
        <v>52</v>
      </c>
      <c r="B22" s="38">
        <v>0</v>
      </c>
      <c r="C22" s="38">
        <v>0</v>
      </c>
      <c r="D22" s="38">
        <v>0</v>
      </c>
      <c r="E22" s="38">
        <v>250</v>
      </c>
      <c r="F22" s="38">
        <v>0</v>
      </c>
      <c r="G22" s="38">
        <v>205</v>
      </c>
      <c r="H22" s="38">
        <v>0</v>
      </c>
      <c r="I22" s="38">
        <v>73.099999999999994</v>
      </c>
      <c r="J22" s="38">
        <v>62</v>
      </c>
      <c r="K22" s="38">
        <v>98</v>
      </c>
      <c r="L22" s="38">
        <v>0</v>
      </c>
      <c r="M22" s="38">
        <v>0</v>
      </c>
      <c r="N22" s="38">
        <v>0</v>
      </c>
      <c r="O22" s="38">
        <v>310</v>
      </c>
      <c r="P22" s="47">
        <v>166.35</v>
      </c>
    </row>
    <row r="23" spans="1:16" x14ac:dyDescent="0.25">
      <c r="A23" s="43" t="s">
        <v>25</v>
      </c>
      <c r="B23" s="37">
        <v>20.2</v>
      </c>
      <c r="C23" s="37">
        <v>25.125628140703522</v>
      </c>
      <c r="D23" s="37">
        <v>22.182254071600006</v>
      </c>
      <c r="E23" s="37">
        <v>27.06</v>
      </c>
      <c r="F23" s="37">
        <v>20.23</v>
      </c>
      <c r="G23" s="37">
        <v>23.66</v>
      </c>
      <c r="H23" s="37">
        <v>22.669060971779718</v>
      </c>
      <c r="I23" s="37">
        <v>22.61</v>
      </c>
      <c r="J23" s="37">
        <v>20.41</v>
      </c>
      <c r="K23" s="37">
        <v>22.268000000000001</v>
      </c>
      <c r="L23" s="37">
        <v>23.593846153846151</v>
      </c>
      <c r="M23" s="37">
        <v>23.5</v>
      </c>
      <c r="N23" s="37">
        <v>18</v>
      </c>
      <c r="O23" s="37">
        <v>19.79</v>
      </c>
      <c r="P23" s="48">
        <v>22.235627809852105</v>
      </c>
    </row>
    <row r="24" spans="1:16" s="39" customFormat="1" x14ac:dyDescent="0.25">
      <c r="A24" s="42" t="s">
        <v>26</v>
      </c>
      <c r="B24" s="3">
        <v>31530</v>
      </c>
      <c r="C24" s="3">
        <v>33398</v>
      </c>
      <c r="D24" s="3">
        <v>31975</v>
      </c>
      <c r="E24" s="3">
        <v>33070</v>
      </c>
      <c r="F24" s="3">
        <v>30400</v>
      </c>
      <c r="G24" s="3">
        <v>28435</v>
      </c>
      <c r="H24" s="3">
        <v>31550</v>
      </c>
      <c r="I24" s="3">
        <v>30679</v>
      </c>
      <c r="J24" s="3">
        <v>29031</v>
      </c>
      <c r="K24" s="3">
        <v>29858</v>
      </c>
      <c r="L24" s="3">
        <v>31079</v>
      </c>
      <c r="M24" s="3">
        <v>32649</v>
      </c>
      <c r="N24" s="3">
        <v>30081</v>
      </c>
      <c r="O24" s="3">
        <v>31560</v>
      </c>
      <c r="P24" s="49">
        <v>31092.5</v>
      </c>
    </row>
    <row r="25" spans="1:16" x14ac:dyDescent="0.25">
      <c r="A25" s="43" t="s">
        <v>27</v>
      </c>
      <c r="B25" s="37">
        <v>33.5</v>
      </c>
      <c r="C25" s="37">
        <v>42</v>
      </c>
      <c r="D25" s="37">
        <v>53.064317125652018</v>
      </c>
      <c r="E25" s="37">
        <v>41.6</v>
      </c>
      <c r="F25" s="37">
        <v>35.299999999999997</v>
      </c>
      <c r="G25" s="37">
        <v>35.950000000000003</v>
      </c>
      <c r="H25" s="37">
        <v>47.868669611532006</v>
      </c>
      <c r="I25" s="37">
        <v>44.22</v>
      </c>
      <c r="J25" s="37">
        <v>73</v>
      </c>
      <c r="K25" s="37">
        <v>46.48</v>
      </c>
      <c r="L25" s="37">
        <v>43.29</v>
      </c>
      <c r="M25" s="37">
        <v>43.22</v>
      </c>
      <c r="N25" s="37">
        <v>49</v>
      </c>
      <c r="O25" s="37">
        <v>54.1</v>
      </c>
      <c r="P25" s="48">
        <v>45.899499052656004</v>
      </c>
    </row>
    <row r="26" spans="1:16" s="39" customFormat="1" ht="15.75" thickBot="1" x14ac:dyDescent="0.3">
      <c r="A26" s="44" t="s">
        <v>28</v>
      </c>
      <c r="B26" s="40">
        <v>22110</v>
      </c>
      <c r="C26" s="40">
        <v>21821</v>
      </c>
      <c r="D26" s="40">
        <v>19237</v>
      </c>
      <c r="E26" s="40">
        <v>19962</v>
      </c>
      <c r="F26" s="40">
        <v>18000</v>
      </c>
      <c r="G26" s="40">
        <v>17731</v>
      </c>
      <c r="H26" s="40">
        <v>20710</v>
      </c>
      <c r="I26" s="40">
        <v>19182</v>
      </c>
      <c r="J26" s="40">
        <v>20961</v>
      </c>
      <c r="K26" s="40">
        <v>18600</v>
      </c>
      <c r="L26" s="40">
        <v>21042</v>
      </c>
      <c r="M26" s="40">
        <v>19364</v>
      </c>
      <c r="N26" s="40">
        <v>19250</v>
      </c>
      <c r="O26" s="40">
        <v>19710</v>
      </c>
      <c r="P26" s="50">
        <v>19834.285714285714</v>
      </c>
    </row>
    <row r="27" spans="1:16" s="41" customFormat="1" ht="19.5" thickBot="1" x14ac:dyDescent="0.35">
      <c r="A27" s="98" t="s">
        <v>48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v>27029.090909090908</v>
      </c>
      <c r="C28" s="52">
        <v>25879.708768831166</v>
      </c>
      <c r="D28" s="52">
        <v>30255.189051752044</v>
      </c>
      <c r="E28" s="52">
        <v>25481.927282459092</v>
      </c>
      <c r="F28" s="52">
        <v>35680.632411067192</v>
      </c>
      <c r="G28" s="52">
        <v>23160.59498166071</v>
      </c>
      <c r="H28" s="52">
        <v>32570.468120287944</v>
      </c>
      <c r="I28" s="52">
        <v>24389.79426615089</v>
      </c>
      <c r="J28" s="52">
        <v>30447.224572514249</v>
      </c>
      <c r="K28" s="52">
        <v>31488.566146870093</v>
      </c>
      <c r="L28" s="52">
        <v>22574.06956618157</v>
      </c>
      <c r="M28" s="52">
        <v>25447.506372277559</v>
      </c>
      <c r="N28" s="52">
        <v>27275.035714285714</v>
      </c>
      <c r="O28" s="52">
        <v>22869.592242888699</v>
      </c>
      <c r="P28" s="46">
        <v>27467.814314736988</v>
      </c>
    </row>
    <row r="29" spans="1:16" s="39" customFormat="1" x14ac:dyDescent="0.25">
      <c r="A29" s="42" t="s">
        <v>52</v>
      </c>
      <c r="B29" s="38">
        <v>0</v>
      </c>
      <c r="C29" s="38">
        <v>0</v>
      </c>
      <c r="D29" s="38">
        <v>0</v>
      </c>
      <c r="E29" s="38">
        <v>250</v>
      </c>
      <c r="F29" s="38">
        <v>0</v>
      </c>
      <c r="G29" s="38">
        <v>217</v>
      </c>
      <c r="H29" s="38">
        <v>0</v>
      </c>
      <c r="I29" s="38">
        <v>82.9</v>
      </c>
      <c r="J29" s="38">
        <v>91</v>
      </c>
      <c r="K29" s="38">
        <v>148</v>
      </c>
      <c r="L29" s="38">
        <v>0</v>
      </c>
      <c r="M29" s="38">
        <v>0</v>
      </c>
      <c r="N29" s="38">
        <v>0</v>
      </c>
      <c r="O29" s="38">
        <v>310</v>
      </c>
      <c r="P29" s="47">
        <v>183.15</v>
      </c>
    </row>
    <row r="30" spans="1:16" x14ac:dyDescent="0.25">
      <c r="A30" s="43" t="s">
        <v>25</v>
      </c>
      <c r="B30" s="37">
        <v>19.8</v>
      </c>
      <c r="C30" s="37">
        <v>20.400773639727639</v>
      </c>
      <c r="D30" s="37">
        <v>14.811857524240002</v>
      </c>
      <c r="E30" s="37">
        <v>20.12</v>
      </c>
      <c r="F30" s="37">
        <v>13.11</v>
      </c>
      <c r="G30" s="37">
        <v>19.79</v>
      </c>
      <c r="H30" s="37">
        <v>13.82823595987038</v>
      </c>
      <c r="I30" s="37">
        <v>19.190000000000001</v>
      </c>
      <c r="J30" s="37">
        <v>15.79</v>
      </c>
      <c r="K30" s="37">
        <v>13.731999999999999</v>
      </c>
      <c r="L30" s="37">
        <v>22.277227722772274</v>
      </c>
      <c r="M30" s="37">
        <v>19.52</v>
      </c>
      <c r="N30" s="37">
        <v>16</v>
      </c>
      <c r="O30" s="37">
        <v>20.473909636980935</v>
      </c>
      <c r="P30" s="48">
        <v>17.774571748827945</v>
      </c>
    </row>
    <row r="31" spans="1:16" s="39" customFormat="1" x14ac:dyDescent="0.25">
      <c r="A31" s="42" t="s">
        <v>26</v>
      </c>
      <c r="B31" s="3">
        <v>31530</v>
      </c>
      <c r="C31" s="3">
        <v>33398</v>
      </c>
      <c r="D31" s="3">
        <v>31975</v>
      </c>
      <c r="E31" s="3">
        <v>33070</v>
      </c>
      <c r="F31" s="3">
        <v>30400</v>
      </c>
      <c r="G31" s="3">
        <v>28435</v>
      </c>
      <c r="H31" s="3">
        <v>31550</v>
      </c>
      <c r="I31" s="3">
        <v>30679</v>
      </c>
      <c r="J31" s="3">
        <v>29031</v>
      </c>
      <c r="K31" s="3">
        <v>29858</v>
      </c>
      <c r="L31" s="3">
        <v>31079</v>
      </c>
      <c r="M31" s="3">
        <v>32649</v>
      </c>
      <c r="N31" s="3">
        <v>30081</v>
      </c>
      <c r="O31" s="3">
        <v>31560</v>
      </c>
      <c r="P31" s="49">
        <v>31092.5</v>
      </c>
    </row>
    <row r="32" spans="1:16" x14ac:dyDescent="0.25">
      <c r="A32" s="43" t="s">
        <v>27</v>
      </c>
      <c r="B32" s="37">
        <v>33.5</v>
      </c>
      <c r="C32" s="37">
        <v>42</v>
      </c>
      <c r="D32" s="37">
        <v>53.064317125652018</v>
      </c>
      <c r="E32" s="37">
        <v>41.6</v>
      </c>
      <c r="F32" s="37">
        <v>27.5</v>
      </c>
      <c r="G32" s="37">
        <v>35.950000000000003</v>
      </c>
      <c r="H32" s="37">
        <v>47.868669611532006</v>
      </c>
      <c r="I32" s="37">
        <v>44.22</v>
      </c>
      <c r="J32" s="37">
        <v>30</v>
      </c>
      <c r="K32" s="37">
        <v>41.36</v>
      </c>
      <c r="L32" s="37">
        <v>43.29</v>
      </c>
      <c r="M32" s="37">
        <v>43.22</v>
      </c>
      <c r="N32" s="37">
        <v>49</v>
      </c>
      <c r="O32" s="37">
        <v>54.1</v>
      </c>
      <c r="P32" s="48">
        <v>41.905213338370288</v>
      </c>
    </row>
    <row r="33" spans="1:16" s="39" customFormat="1" ht="15.75" thickBot="1" x14ac:dyDescent="0.3">
      <c r="A33" s="44" t="s">
        <v>28</v>
      </c>
      <c r="B33" s="40">
        <v>22110</v>
      </c>
      <c r="C33" s="40">
        <v>21821</v>
      </c>
      <c r="D33" s="40">
        <v>19237</v>
      </c>
      <c r="E33" s="40">
        <v>19962</v>
      </c>
      <c r="F33" s="40">
        <v>18000</v>
      </c>
      <c r="G33" s="40">
        <v>17731</v>
      </c>
      <c r="H33" s="40">
        <v>20710</v>
      </c>
      <c r="I33" s="40">
        <v>19182</v>
      </c>
      <c r="J33" s="40">
        <v>20961</v>
      </c>
      <c r="K33" s="40">
        <v>18600</v>
      </c>
      <c r="L33" s="40">
        <v>21042</v>
      </c>
      <c r="M33" s="40">
        <v>19364</v>
      </c>
      <c r="N33" s="40">
        <v>19250</v>
      </c>
      <c r="O33" s="40">
        <v>19710</v>
      </c>
      <c r="P33" s="50">
        <v>19834.285714285714</v>
      </c>
    </row>
    <row r="34" spans="1:16" s="41" customFormat="1" ht="19.5" thickBot="1" x14ac:dyDescent="0.35">
      <c r="A34" s="98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v>27706.103343465045</v>
      </c>
      <c r="C35" s="52">
        <v>24625.763832218843</v>
      </c>
      <c r="D35" s="52">
        <v>31521.569089465334</v>
      </c>
      <c r="E35" s="52">
        <v>24619.485960807255</v>
      </c>
      <c r="F35" s="52">
        <v>12830.648016997167</v>
      </c>
      <c r="G35" s="52">
        <v>20017.84606918311</v>
      </c>
      <c r="H35" s="52">
        <v>25442.903092660206</v>
      </c>
      <c r="I35" s="52">
        <v>23394.557843195096</v>
      </c>
      <c r="J35" s="52">
        <v>22145.160743829001</v>
      </c>
      <c r="K35" s="52">
        <v>23855.295928271906</v>
      </c>
      <c r="L35" s="52">
        <v>24945.220880851906</v>
      </c>
      <c r="M35" s="52">
        <v>23523.134414252061</v>
      </c>
      <c r="N35" s="52">
        <v>28779.085714285713</v>
      </c>
      <c r="O35" s="52">
        <v>25226.529432361349</v>
      </c>
      <c r="P35" s="46">
        <v>24188.093168703144</v>
      </c>
    </row>
    <row r="36" spans="1:16" s="39" customFormat="1" x14ac:dyDescent="0.25">
      <c r="A36" s="42" t="s">
        <v>52</v>
      </c>
      <c r="B36" s="38">
        <v>0</v>
      </c>
      <c r="C36" s="38">
        <v>0</v>
      </c>
      <c r="D36" s="38">
        <v>0</v>
      </c>
      <c r="E36" s="38">
        <v>250</v>
      </c>
      <c r="F36" s="38">
        <v>0</v>
      </c>
      <c r="G36" s="38">
        <v>204</v>
      </c>
      <c r="H36" s="38">
        <v>0</v>
      </c>
      <c r="I36" s="38">
        <v>79.5</v>
      </c>
      <c r="J36" s="38">
        <v>66</v>
      </c>
      <c r="K36" s="38">
        <v>112</v>
      </c>
      <c r="L36" s="38">
        <v>0</v>
      </c>
      <c r="M36" s="38">
        <v>0</v>
      </c>
      <c r="N36" s="38">
        <v>0</v>
      </c>
      <c r="O36" s="38">
        <v>310</v>
      </c>
      <c r="P36" s="47">
        <v>170.25</v>
      </c>
    </row>
    <row r="37" spans="1:16" x14ac:dyDescent="0.25">
      <c r="A37" s="43" t="s">
        <v>25</v>
      </c>
      <c r="B37" s="37">
        <v>18.8</v>
      </c>
      <c r="C37" s="37">
        <v>21.791735478799975</v>
      </c>
      <c r="D37" s="37">
        <v>14.121517351760003</v>
      </c>
      <c r="E37" s="37">
        <v>21.04</v>
      </c>
      <c r="F37" s="37">
        <v>42.36</v>
      </c>
      <c r="G37" s="37">
        <v>21.59</v>
      </c>
      <c r="H37" s="37">
        <v>18.695189974877998</v>
      </c>
      <c r="I37" s="37">
        <v>20.239999999999998</v>
      </c>
      <c r="J37" s="37">
        <v>18.63</v>
      </c>
      <c r="K37" s="37">
        <v>18.805</v>
      </c>
      <c r="L37" s="37">
        <v>19.513432835820893</v>
      </c>
      <c r="M37" s="37">
        <v>21.59</v>
      </c>
      <c r="N37" s="37">
        <v>15</v>
      </c>
      <c r="O37" s="37">
        <v>18.16</v>
      </c>
      <c r="P37" s="48">
        <v>20.738348260089918</v>
      </c>
    </row>
    <row r="38" spans="1:16" s="39" customFormat="1" x14ac:dyDescent="0.25">
      <c r="A38" s="42" t="s">
        <v>26</v>
      </c>
      <c r="B38" s="3">
        <v>31530</v>
      </c>
      <c r="C38" s="3">
        <v>33398</v>
      </c>
      <c r="D38" s="3">
        <v>31975</v>
      </c>
      <c r="E38" s="3">
        <v>33070</v>
      </c>
      <c r="F38" s="3">
        <v>30400</v>
      </c>
      <c r="G38" s="3">
        <v>28435</v>
      </c>
      <c r="H38" s="3">
        <v>31550</v>
      </c>
      <c r="I38" s="3">
        <v>30679</v>
      </c>
      <c r="J38" s="3">
        <v>29031</v>
      </c>
      <c r="K38" s="3">
        <v>29858</v>
      </c>
      <c r="L38" s="3">
        <v>31079</v>
      </c>
      <c r="M38" s="3">
        <v>32649</v>
      </c>
      <c r="N38" s="3">
        <v>30081</v>
      </c>
      <c r="O38" s="3">
        <v>31560</v>
      </c>
      <c r="P38" s="49">
        <v>31092.5</v>
      </c>
    </row>
    <row r="39" spans="1:16" x14ac:dyDescent="0.25">
      <c r="A39" s="43" t="s">
        <v>27</v>
      </c>
      <c r="B39" s="37">
        <v>35</v>
      </c>
      <c r="C39" s="37">
        <v>42</v>
      </c>
      <c r="D39" s="37">
        <v>53.064317125652018</v>
      </c>
      <c r="E39" s="37">
        <v>41.6</v>
      </c>
      <c r="F39" s="37">
        <v>51.2</v>
      </c>
      <c r="G39" s="37">
        <v>50.5</v>
      </c>
      <c r="H39" s="37">
        <v>47.868669611532006</v>
      </c>
      <c r="I39" s="37">
        <v>44.22</v>
      </c>
      <c r="J39" s="37">
        <v>73</v>
      </c>
      <c r="K39" s="37">
        <v>46.48</v>
      </c>
      <c r="L39" s="37">
        <v>43.29</v>
      </c>
      <c r="M39" s="37">
        <v>43.22</v>
      </c>
      <c r="N39" s="37">
        <v>49</v>
      </c>
      <c r="O39" s="37">
        <v>54.1</v>
      </c>
      <c r="P39" s="48">
        <v>48.181641909798863</v>
      </c>
    </row>
    <row r="40" spans="1:16" s="39" customFormat="1" ht="15.75" thickBot="1" x14ac:dyDescent="0.3">
      <c r="A40" s="44" t="s">
        <v>28</v>
      </c>
      <c r="B40" s="40">
        <v>22110</v>
      </c>
      <c r="C40" s="40">
        <v>21821</v>
      </c>
      <c r="D40" s="40">
        <v>19237</v>
      </c>
      <c r="E40" s="40">
        <v>19962</v>
      </c>
      <c r="F40" s="40">
        <v>18000</v>
      </c>
      <c r="G40" s="40">
        <v>17731</v>
      </c>
      <c r="H40" s="40">
        <v>20710</v>
      </c>
      <c r="I40" s="40">
        <v>19182</v>
      </c>
      <c r="J40" s="40">
        <v>20961</v>
      </c>
      <c r="K40" s="40">
        <v>18600</v>
      </c>
      <c r="L40" s="40">
        <v>21042</v>
      </c>
      <c r="M40" s="40">
        <v>19364</v>
      </c>
      <c r="N40" s="40">
        <v>19250</v>
      </c>
      <c r="O40" s="40">
        <v>19710</v>
      </c>
      <c r="P40" s="50">
        <v>19834.285714285714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opLeftCell="A13" zoomScaleNormal="100" workbookViewId="0">
      <selection activeCell="B39" sqref="B39:P39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" style="1" customWidth="1"/>
    <col min="34" max="16384" width="9.140625" style="1"/>
  </cols>
  <sheetData>
    <row r="1" spans="1:31" ht="21" x14ac:dyDescent="0.35">
      <c r="A1" s="96" t="str">
        <f>'KN 2018 TV tab.1'!A1:P1</f>
        <v>Krajské normativy a ukazatele pro stanovení krajských normativů v roce 2018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98" t="s">
        <v>41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x14ac:dyDescent="0.25">
      <c r="A7" s="51" t="s">
        <v>51</v>
      </c>
      <c r="B7" s="52">
        <v>28077.376518218625</v>
      </c>
      <c r="C7" s="52">
        <v>28223.925866666665</v>
      </c>
      <c r="D7" s="52">
        <v>24770.029650865599</v>
      </c>
      <c r="E7" s="52">
        <v>23755.548142333857</v>
      </c>
      <c r="F7" s="52">
        <v>23612.164932402626</v>
      </c>
      <c r="G7" s="52">
        <v>23844.529889298894</v>
      </c>
      <c r="H7" s="52">
        <v>25880.991346501789</v>
      </c>
      <c r="I7" s="52">
        <v>24687.350999449842</v>
      </c>
      <c r="J7" s="52">
        <v>25453.0918177364</v>
      </c>
      <c r="K7" s="52">
        <v>24015.835377500123</v>
      </c>
      <c r="L7" s="52">
        <v>24673.779195469269</v>
      </c>
      <c r="M7" s="52">
        <v>24622.708835926936</v>
      </c>
      <c r="N7" s="52">
        <v>26591.376623376622</v>
      </c>
      <c r="O7" s="52">
        <v>22702.978421874803</v>
      </c>
      <c r="P7" s="46">
        <v>25065.120544115864</v>
      </c>
    </row>
    <row r="8" spans="1:31" x14ac:dyDescent="0.25">
      <c r="A8" s="42" t="s">
        <v>52</v>
      </c>
      <c r="B8" s="38">
        <v>0</v>
      </c>
      <c r="C8" s="38">
        <v>0</v>
      </c>
      <c r="D8" s="38">
        <v>0</v>
      </c>
      <c r="E8" s="38">
        <v>250</v>
      </c>
      <c r="F8" s="38">
        <v>0</v>
      </c>
      <c r="G8" s="38">
        <v>220</v>
      </c>
      <c r="H8" s="38">
        <v>0</v>
      </c>
      <c r="I8" s="38">
        <v>83.9</v>
      </c>
      <c r="J8" s="38">
        <v>76</v>
      </c>
      <c r="K8" s="38">
        <v>113</v>
      </c>
      <c r="L8" s="38">
        <v>0</v>
      </c>
      <c r="M8" s="38">
        <v>0</v>
      </c>
      <c r="N8" s="38">
        <v>0</v>
      </c>
      <c r="O8" s="38">
        <v>310</v>
      </c>
      <c r="P8" s="47">
        <v>175.48333333333335</v>
      </c>
    </row>
    <row r="9" spans="1:31" x14ac:dyDescent="0.25">
      <c r="A9" s="43" t="s">
        <v>25</v>
      </c>
      <c r="B9" s="37">
        <v>19</v>
      </c>
      <c r="C9" s="37">
        <v>20.557332115121064</v>
      </c>
      <c r="D9" s="37">
        <v>20.943702585680004</v>
      </c>
      <c r="E9" s="37">
        <v>22.05</v>
      </c>
      <c r="F9" s="37">
        <v>17.8</v>
      </c>
      <c r="G9" s="37">
        <v>21.68</v>
      </c>
      <c r="H9" s="37">
        <v>19.114368441001211</v>
      </c>
      <c r="I9" s="37">
        <v>21.28</v>
      </c>
      <c r="J9" s="37">
        <v>20.41</v>
      </c>
      <c r="K9" s="37">
        <v>21.152000000000001</v>
      </c>
      <c r="L9" s="37">
        <v>21.097601051593823</v>
      </c>
      <c r="M9" s="37">
        <v>22.52</v>
      </c>
      <c r="N9" s="37">
        <v>16.5</v>
      </c>
      <c r="O9" s="37">
        <v>20.66</v>
      </c>
      <c r="P9" s="48">
        <v>20.340357442385436</v>
      </c>
    </row>
    <row r="10" spans="1:31" x14ac:dyDescent="0.25">
      <c r="A10" s="42" t="s">
        <v>26</v>
      </c>
      <c r="B10" s="3">
        <v>31530</v>
      </c>
      <c r="C10" s="3">
        <v>33398</v>
      </c>
      <c r="D10" s="3">
        <v>31975</v>
      </c>
      <c r="E10" s="3">
        <v>33070</v>
      </c>
      <c r="F10" s="3">
        <v>30400</v>
      </c>
      <c r="G10" s="3">
        <v>28435</v>
      </c>
      <c r="H10" s="3">
        <v>31550</v>
      </c>
      <c r="I10" s="3">
        <v>30679</v>
      </c>
      <c r="J10" s="3">
        <v>29031</v>
      </c>
      <c r="K10" s="3">
        <v>29858</v>
      </c>
      <c r="L10" s="3">
        <v>31079</v>
      </c>
      <c r="M10" s="3">
        <v>32649</v>
      </c>
      <c r="N10" s="3">
        <v>30081</v>
      </c>
      <c r="O10" s="3">
        <v>31560</v>
      </c>
      <c r="P10" s="49">
        <v>31092.5</v>
      </c>
    </row>
    <row r="11" spans="1:31" x14ac:dyDescent="0.25">
      <c r="A11" s="43" t="s">
        <v>27</v>
      </c>
      <c r="B11" s="37">
        <v>32.5</v>
      </c>
      <c r="C11" s="37">
        <v>30</v>
      </c>
      <c r="D11" s="37">
        <v>35.792615133884013</v>
      </c>
      <c r="E11" s="37">
        <v>41.6</v>
      </c>
      <c r="F11" s="37">
        <v>69.28</v>
      </c>
      <c r="G11" s="37">
        <v>26.25</v>
      </c>
      <c r="H11" s="37">
        <v>40.916035932155999</v>
      </c>
      <c r="I11" s="37">
        <v>31.16</v>
      </c>
      <c r="J11" s="37">
        <v>30</v>
      </c>
      <c r="K11" s="37">
        <v>31.54</v>
      </c>
      <c r="L11" s="37">
        <v>36.090000000000003</v>
      </c>
      <c r="M11" s="37">
        <v>32.159999999999997</v>
      </c>
      <c r="N11" s="37">
        <v>49</v>
      </c>
      <c r="O11" s="37">
        <v>54.1</v>
      </c>
      <c r="P11" s="48">
        <v>38.599189361860006</v>
      </c>
    </row>
    <row r="12" spans="1:31" ht="15.75" thickBot="1" x14ac:dyDescent="0.3">
      <c r="A12" s="44" t="s">
        <v>28</v>
      </c>
      <c r="B12" s="40">
        <v>22110</v>
      </c>
      <c r="C12" s="40">
        <v>21821</v>
      </c>
      <c r="D12" s="40">
        <v>19237</v>
      </c>
      <c r="E12" s="40">
        <v>19962</v>
      </c>
      <c r="F12" s="40">
        <v>18000</v>
      </c>
      <c r="G12" s="40">
        <v>17731</v>
      </c>
      <c r="H12" s="40">
        <v>20710</v>
      </c>
      <c r="I12" s="40">
        <v>19182</v>
      </c>
      <c r="J12" s="40">
        <v>20961</v>
      </c>
      <c r="K12" s="40">
        <v>18600</v>
      </c>
      <c r="L12" s="40">
        <v>21042</v>
      </c>
      <c r="M12" s="40">
        <v>19364</v>
      </c>
      <c r="N12" s="40">
        <v>19250</v>
      </c>
      <c r="O12" s="40">
        <v>19710</v>
      </c>
      <c r="P12" s="50">
        <v>19834.285714285714</v>
      </c>
    </row>
    <row r="13" spans="1:31" ht="19.5" thickBot="1" x14ac:dyDescent="0.3">
      <c r="A13" s="98" t="s">
        <v>38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x14ac:dyDescent="0.25">
      <c r="A14" s="51" t="s">
        <v>51</v>
      </c>
      <c r="B14" s="52">
        <v>26743.880597014922</v>
      </c>
      <c r="C14" s="52">
        <v>32709.297407867492</v>
      </c>
      <c r="D14" s="52">
        <v>31978.396520295497</v>
      </c>
      <c r="E14" s="52">
        <v>29521.143482266238</v>
      </c>
      <c r="F14" s="52">
        <v>27159.178144050577</v>
      </c>
      <c r="G14" s="52">
        <v>28942.845044568196</v>
      </c>
      <c r="H14" s="52">
        <v>28955.79183449407</v>
      </c>
      <c r="I14" s="52">
        <v>29929.940504450093</v>
      </c>
      <c r="J14" s="52">
        <v>33547.45492957747</v>
      </c>
      <c r="K14" s="52">
        <v>31056.90654397343</v>
      </c>
      <c r="L14" s="52">
        <v>32032.445232848229</v>
      </c>
      <c r="M14" s="52">
        <v>32064.955673211138</v>
      </c>
      <c r="N14" s="52">
        <v>28002.801843317971</v>
      </c>
      <c r="O14" s="52">
        <v>26649.550940524081</v>
      </c>
      <c r="P14" s="46">
        <v>29949.61347846139</v>
      </c>
    </row>
    <row r="15" spans="1:31" x14ac:dyDescent="0.25">
      <c r="A15" s="42" t="s">
        <v>52</v>
      </c>
      <c r="B15" s="38">
        <v>0</v>
      </c>
      <c r="C15" s="38">
        <v>0</v>
      </c>
      <c r="D15" s="38">
        <v>0</v>
      </c>
      <c r="E15" s="38">
        <v>250</v>
      </c>
      <c r="F15" s="38">
        <v>0</v>
      </c>
      <c r="G15" s="38">
        <v>242</v>
      </c>
      <c r="H15" s="38">
        <v>0</v>
      </c>
      <c r="I15" s="38">
        <v>101.8</v>
      </c>
      <c r="J15" s="38">
        <v>101</v>
      </c>
      <c r="K15" s="38">
        <v>146</v>
      </c>
      <c r="L15" s="38">
        <v>0</v>
      </c>
      <c r="M15" s="38">
        <v>0</v>
      </c>
      <c r="N15" s="38">
        <v>0</v>
      </c>
      <c r="O15" s="38">
        <v>310</v>
      </c>
      <c r="P15" s="47">
        <v>191.79999999999998</v>
      </c>
    </row>
    <row r="16" spans="1:31" x14ac:dyDescent="0.25">
      <c r="A16" s="43" t="s">
        <v>25</v>
      </c>
      <c r="B16" s="37">
        <v>20.100000000000001</v>
      </c>
      <c r="C16" s="37">
        <v>15.138060364191018</v>
      </c>
      <c r="D16" s="37">
        <v>13.888019940480003</v>
      </c>
      <c r="E16" s="37">
        <v>16.7</v>
      </c>
      <c r="F16" s="37">
        <v>16.48</v>
      </c>
      <c r="G16" s="37">
        <v>14.82</v>
      </c>
      <c r="H16" s="37">
        <v>15.931602962659893</v>
      </c>
      <c r="I16" s="37">
        <v>14.89</v>
      </c>
      <c r="J16" s="37">
        <v>12.78</v>
      </c>
      <c r="K16" s="37">
        <v>13.962999999999999</v>
      </c>
      <c r="L16" s="37">
        <v>14.234875444839858</v>
      </c>
      <c r="M16" s="37">
        <v>14.68</v>
      </c>
      <c r="N16" s="37">
        <v>15.5</v>
      </c>
      <c r="O16" s="37">
        <v>17</v>
      </c>
      <c r="P16" s="48">
        <v>15.436111336583625</v>
      </c>
    </row>
    <row r="17" spans="1:16" x14ac:dyDescent="0.25">
      <c r="A17" s="42" t="s">
        <v>26</v>
      </c>
      <c r="B17" s="3">
        <v>31530</v>
      </c>
      <c r="C17" s="3">
        <v>33398</v>
      </c>
      <c r="D17" s="3">
        <v>31975</v>
      </c>
      <c r="E17" s="3">
        <v>33070</v>
      </c>
      <c r="F17" s="3">
        <v>30400</v>
      </c>
      <c r="G17" s="3">
        <v>28435</v>
      </c>
      <c r="H17" s="3">
        <v>31550</v>
      </c>
      <c r="I17" s="3">
        <v>30679</v>
      </c>
      <c r="J17" s="3">
        <v>29031</v>
      </c>
      <c r="K17" s="3">
        <v>29858</v>
      </c>
      <c r="L17" s="3">
        <v>31079</v>
      </c>
      <c r="M17" s="3">
        <v>32649</v>
      </c>
      <c r="N17" s="3">
        <v>30081</v>
      </c>
      <c r="O17" s="3">
        <v>31560</v>
      </c>
      <c r="P17" s="49">
        <v>31092.5</v>
      </c>
    </row>
    <row r="18" spans="1:16" x14ac:dyDescent="0.25">
      <c r="A18" s="43" t="s">
        <v>27</v>
      </c>
      <c r="B18" s="37">
        <v>33.5</v>
      </c>
      <c r="C18" s="37">
        <v>42</v>
      </c>
      <c r="D18" s="37">
        <v>53.064317125652018</v>
      </c>
      <c r="E18" s="37">
        <v>41.6</v>
      </c>
      <c r="F18" s="37">
        <v>43</v>
      </c>
      <c r="G18" s="37">
        <v>35.950000000000003</v>
      </c>
      <c r="H18" s="37">
        <v>47.868669611532006</v>
      </c>
      <c r="I18" s="37">
        <v>44.22</v>
      </c>
      <c r="J18" s="37">
        <v>40</v>
      </c>
      <c r="K18" s="37">
        <v>41.36</v>
      </c>
      <c r="L18" s="37">
        <v>43.29</v>
      </c>
      <c r="M18" s="37">
        <v>43.22</v>
      </c>
      <c r="N18" s="37">
        <v>49</v>
      </c>
      <c r="O18" s="37">
        <v>54.1</v>
      </c>
      <c r="P18" s="48">
        <v>43.726641909798857</v>
      </c>
    </row>
    <row r="19" spans="1:16" ht="15.75" thickBot="1" x14ac:dyDescent="0.3">
      <c r="A19" s="44" t="s">
        <v>28</v>
      </c>
      <c r="B19" s="40">
        <v>22110</v>
      </c>
      <c r="C19" s="40">
        <v>21821</v>
      </c>
      <c r="D19" s="40">
        <v>19237</v>
      </c>
      <c r="E19" s="40">
        <v>19962</v>
      </c>
      <c r="F19" s="40">
        <v>18000</v>
      </c>
      <c r="G19" s="40">
        <v>17731</v>
      </c>
      <c r="H19" s="40">
        <v>20710</v>
      </c>
      <c r="I19" s="40">
        <v>19182</v>
      </c>
      <c r="J19" s="40">
        <v>20961</v>
      </c>
      <c r="K19" s="40">
        <v>18600</v>
      </c>
      <c r="L19" s="40">
        <v>21042</v>
      </c>
      <c r="M19" s="40">
        <v>19364</v>
      </c>
      <c r="N19" s="40">
        <v>19250</v>
      </c>
      <c r="O19" s="40">
        <v>19710</v>
      </c>
      <c r="P19" s="50">
        <v>19834.285714285714</v>
      </c>
    </row>
    <row r="20" spans="1:16" ht="19.5" thickBot="1" x14ac:dyDescent="0.3">
      <c r="A20" s="98" t="s">
        <v>39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x14ac:dyDescent="0.25">
      <c r="A21" s="51" t="s">
        <v>51</v>
      </c>
      <c r="B21" s="52">
        <v>28505.627791563275</v>
      </c>
      <c r="C21" s="52">
        <v>32745.499569841268</v>
      </c>
      <c r="D21" s="52">
        <v>31561.316113809771</v>
      </c>
      <c r="E21" s="52">
        <v>32373.963395759169</v>
      </c>
      <c r="F21" s="52">
        <v>35933.750106798958</v>
      </c>
      <c r="G21" s="52">
        <v>28167.793408360129</v>
      </c>
      <c r="H21" s="52">
        <v>38850.84170463348</v>
      </c>
      <c r="I21" s="52">
        <v>32317.723710232171</v>
      </c>
      <c r="J21" s="52">
        <v>33628.747826086954</v>
      </c>
      <c r="K21" s="52">
        <v>30796.773585790481</v>
      </c>
      <c r="L21" s="52">
        <v>29705.158545819613</v>
      </c>
      <c r="M21" s="52">
        <v>31573.793790790769</v>
      </c>
      <c r="N21" s="52">
        <v>31452.952380952382</v>
      </c>
      <c r="O21" s="52">
        <v>31365.489056326354</v>
      </c>
      <c r="P21" s="46">
        <v>32069.959356197483</v>
      </c>
    </row>
    <row r="22" spans="1:16" x14ac:dyDescent="0.25">
      <c r="A22" s="42" t="s">
        <v>52</v>
      </c>
      <c r="B22" s="38">
        <v>0</v>
      </c>
      <c r="C22" s="38">
        <v>0</v>
      </c>
      <c r="D22" s="38">
        <v>0</v>
      </c>
      <c r="E22" s="38">
        <v>250</v>
      </c>
      <c r="F22" s="38">
        <v>0</v>
      </c>
      <c r="G22" s="38">
        <v>238</v>
      </c>
      <c r="H22" s="38">
        <v>0</v>
      </c>
      <c r="I22" s="38">
        <v>109.9</v>
      </c>
      <c r="J22" s="38">
        <v>101</v>
      </c>
      <c r="K22" s="38">
        <v>145</v>
      </c>
      <c r="L22" s="38">
        <v>0</v>
      </c>
      <c r="M22" s="38">
        <v>0</v>
      </c>
      <c r="N22" s="38">
        <v>0</v>
      </c>
      <c r="O22" s="38">
        <v>310</v>
      </c>
      <c r="P22" s="47">
        <v>192.31666666666669</v>
      </c>
    </row>
    <row r="23" spans="1:16" x14ac:dyDescent="0.25">
      <c r="A23" s="43" t="s">
        <v>25</v>
      </c>
      <c r="B23" s="37">
        <v>18.600000000000001</v>
      </c>
      <c r="C23" s="37">
        <v>15.734085627974208</v>
      </c>
      <c r="D23" s="37">
        <v>14.486991560720003</v>
      </c>
      <c r="E23" s="37">
        <v>14.91</v>
      </c>
      <c r="F23" s="37">
        <v>11.63</v>
      </c>
      <c r="G23" s="37">
        <v>16</v>
      </c>
      <c r="H23" s="37">
        <v>11.550803874142719</v>
      </c>
      <c r="I23" s="37">
        <v>14.09</v>
      </c>
      <c r="J23" s="37">
        <v>13.8</v>
      </c>
      <c r="K23" s="37">
        <v>14.106</v>
      </c>
      <c r="L23" s="37">
        <v>15.88695652173913</v>
      </c>
      <c r="M23" s="37">
        <v>15.47</v>
      </c>
      <c r="N23" s="37">
        <v>13.5</v>
      </c>
      <c r="O23" s="37">
        <v>14.03</v>
      </c>
      <c r="P23" s="48">
        <v>14.556774113184005</v>
      </c>
    </row>
    <row r="24" spans="1:16" x14ac:dyDescent="0.25">
      <c r="A24" s="42" t="s">
        <v>26</v>
      </c>
      <c r="B24" s="3">
        <v>31530</v>
      </c>
      <c r="C24" s="3">
        <v>33398</v>
      </c>
      <c r="D24" s="3">
        <v>31975</v>
      </c>
      <c r="E24" s="3">
        <v>33070</v>
      </c>
      <c r="F24" s="3">
        <v>30400</v>
      </c>
      <c r="G24" s="3">
        <v>28435</v>
      </c>
      <c r="H24" s="3">
        <v>31550</v>
      </c>
      <c r="I24" s="3">
        <v>30679</v>
      </c>
      <c r="J24" s="3">
        <v>29031</v>
      </c>
      <c r="K24" s="3">
        <v>29858</v>
      </c>
      <c r="L24" s="3">
        <v>31079</v>
      </c>
      <c r="M24" s="3">
        <v>32649</v>
      </c>
      <c r="N24" s="3">
        <v>30081</v>
      </c>
      <c r="O24" s="3">
        <v>31560</v>
      </c>
      <c r="P24" s="49">
        <v>31092.5</v>
      </c>
    </row>
    <row r="25" spans="1:16" x14ac:dyDescent="0.25">
      <c r="A25" s="43" t="s">
        <v>27</v>
      </c>
      <c r="B25" s="37">
        <v>32.5</v>
      </c>
      <c r="C25" s="37">
        <v>36</v>
      </c>
      <c r="D25" s="37">
        <v>45.482148578322409</v>
      </c>
      <c r="E25" s="37">
        <v>41.6</v>
      </c>
      <c r="F25" s="37">
        <v>47.3</v>
      </c>
      <c r="G25" s="37">
        <v>31.1</v>
      </c>
      <c r="H25" s="37">
        <v>40.916035932155999</v>
      </c>
      <c r="I25" s="37">
        <v>37.19</v>
      </c>
      <c r="J25" s="37">
        <v>30</v>
      </c>
      <c r="K25" s="37">
        <v>41.36</v>
      </c>
      <c r="L25" s="37">
        <v>40.53</v>
      </c>
      <c r="M25" s="37">
        <v>37.19</v>
      </c>
      <c r="N25" s="37">
        <v>49</v>
      </c>
      <c r="O25" s="37">
        <v>54.1</v>
      </c>
      <c r="P25" s="48">
        <v>40.304870322177024</v>
      </c>
    </row>
    <row r="26" spans="1:16" ht="15.75" thickBot="1" x14ac:dyDescent="0.3">
      <c r="A26" s="44" t="s">
        <v>28</v>
      </c>
      <c r="B26" s="40">
        <v>22110</v>
      </c>
      <c r="C26" s="40">
        <v>21821</v>
      </c>
      <c r="D26" s="40">
        <v>19237</v>
      </c>
      <c r="E26" s="40">
        <v>19962</v>
      </c>
      <c r="F26" s="40">
        <v>18000</v>
      </c>
      <c r="G26" s="40">
        <v>17731</v>
      </c>
      <c r="H26" s="40">
        <v>20710</v>
      </c>
      <c r="I26" s="40">
        <v>19182</v>
      </c>
      <c r="J26" s="40">
        <v>20961</v>
      </c>
      <c r="K26" s="40">
        <v>18600</v>
      </c>
      <c r="L26" s="40">
        <v>21042</v>
      </c>
      <c r="M26" s="40">
        <v>19364</v>
      </c>
      <c r="N26" s="40">
        <v>19250</v>
      </c>
      <c r="O26" s="40">
        <v>19710</v>
      </c>
      <c r="P26" s="50">
        <v>19834.285714285714</v>
      </c>
    </row>
    <row r="27" spans="1:16" ht="19.5" thickBot="1" x14ac:dyDescent="0.3">
      <c r="A27" s="98" t="s">
        <v>45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x14ac:dyDescent="0.25">
      <c r="A28" s="51" t="s">
        <v>51</v>
      </c>
      <c r="B28" s="52">
        <v>28952.703296703297</v>
      </c>
      <c r="C28" s="52">
        <v>26985.503133747414</v>
      </c>
      <c r="D28" s="52">
        <v>24323.331809298616</v>
      </c>
      <c r="E28" s="52">
        <v>23755.548142333857</v>
      </c>
      <c r="F28" s="52">
        <v>22108.083889703688</v>
      </c>
      <c r="G28" s="52">
        <v>23844.529889298894</v>
      </c>
      <c r="H28" s="52">
        <v>22283.442816827574</v>
      </c>
      <c r="I28" s="52">
        <v>24687.350999449842</v>
      </c>
      <c r="J28" s="52">
        <v>25453.0918177364</v>
      </c>
      <c r="K28" s="52">
        <v>22993.920323441111</v>
      </c>
      <c r="L28" s="52">
        <v>22168.933925029942</v>
      </c>
      <c r="M28" s="52">
        <v>24515.223090197731</v>
      </c>
      <c r="N28" s="52">
        <v>23712.812030075187</v>
      </c>
      <c r="O28" s="52">
        <v>24656.852997929796</v>
      </c>
      <c r="P28" s="46">
        <v>24317.237725840947</v>
      </c>
    </row>
    <row r="29" spans="1:16" x14ac:dyDescent="0.25">
      <c r="A29" s="42" t="s">
        <v>52</v>
      </c>
      <c r="B29" s="38">
        <v>0</v>
      </c>
      <c r="C29" s="38">
        <v>0</v>
      </c>
      <c r="D29" s="38">
        <v>0</v>
      </c>
      <c r="E29" s="38">
        <v>250</v>
      </c>
      <c r="F29" s="38">
        <v>0</v>
      </c>
      <c r="G29" s="38">
        <v>220</v>
      </c>
      <c r="H29" s="38">
        <v>0</v>
      </c>
      <c r="I29" s="38">
        <v>83.9</v>
      </c>
      <c r="J29" s="38">
        <v>76</v>
      </c>
      <c r="K29" s="38">
        <v>108</v>
      </c>
      <c r="L29" s="38">
        <v>0</v>
      </c>
      <c r="M29" s="38">
        <v>0</v>
      </c>
      <c r="N29" s="38">
        <v>0</v>
      </c>
      <c r="O29" s="38">
        <v>310</v>
      </c>
      <c r="P29" s="47">
        <v>174.65</v>
      </c>
    </row>
    <row r="30" spans="1:16" x14ac:dyDescent="0.25">
      <c r="A30" s="43" t="s">
        <v>25</v>
      </c>
      <c r="B30" s="37">
        <v>18.2</v>
      </c>
      <c r="C30" s="37">
        <v>21.951784851299003</v>
      </c>
      <c r="D30" s="37">
        <v>21.329480917360005</v>
      </c>
      <c r="E30" s="37">
        <v>22.05</v>
      </c>
      <c r="F30" s="37">
        <v>19.97</v>
      </c>
      <c r="G30" s="37">
        <v>21.68</v>
      </c>
      <c r="H30" s="37">
        <v>23.356615006606226</v>
      </c>
      <c r="I30" s="37">
        <v>21.28</v>
      </c>
      <c r="J30" s="37">
        <v>20.41</v>
      </c>
      <c r="K30" s="37">
        <v>22.51</v>
      </c>
      <c r="L30" s="37">
        <v>24.580645161290324</v>
      </c>
      <c r="M30" s="37">
        <v>22.66</v>
      </c>
      <c r="N30" s="37">
        <v>19</v>
      </c>
      <c r="O30" s="37">
        <v>18.670000000000002</v>
      </c>
      <c r="P30" s="48">
        <v>21.260608995468257</v>
      </c>
    </row>
    <row r="31" spans="1:16" x14ac:dyDescent="0.25">
      <c r="A31" s="42" t="s">
        <v>26</v>
      </c>
      <c r="B31" s="3">
        <v>31530</v>
      </c>
      <c r="C31" s="3">
        <v>33398</v>
      </c>
      <c r="D31" s="3">
        <v>31975</v>
      </c>
      <c r="E31" s="3">
        <v>33070</v>
      </c>
      <c r="F31" s="3">
        <v>30400</v>
      </c>
      <c r="G31" s="3">
        <v>28435</v>
      </c>
      <c r="H31" s="3">
        <v>31550</v>
      </c>
      <c r="I31" s="3">
        <v>30679</v>
      </c>
      <c r="J31" s="3">
        <v>29031</v>
      </c>
      <c r="K31" s="3">
        <v>29858</v>
      </c>
      <c r="L31" s="3">
        <v>31079</v>
      </c>
      <c r="M31" s="3">
        <v>32649</v>
      </c>
      <c r="N31" s="3">
        <v>30081</v>
      </c>
      <c r="O31" s="3">
        <v>31560</v>
      </c>
      <c r="P31" s="49">
        <v>31092.5</v>
      </c>
    </row>
    <row r="32" spans="1:16" x14ac:dyDescent="0.25">
      <c r="A32" s="43" t="s">
        <v>27</v>
      </c>
      <c r="B32" s="37">
        <v>32.5</v>
      </c>
      <c r="C32" s="37">
        <v>30</v>
      </c>
      <c r="D32" s="37">
        <v>36.444377473196006</v>
      </c>
      <c r="E32" s="37">
        <v>41.6</v>
      </c>
      <c r="F32" s="37">
        <v>56.24</v>
      </c>
      <c r="G32" s="37">
        <v>26.25</v>
      </c>
      <c r="H32" s="37">
        <v>40.916035932155999</v>
      </c>
      <c r="I32" s="37">
        <v>31.16</v>
      </c>
      <c r="J32" s="37">
        <v>30</v>
      </c>
      <c r="K32" s="37">
        <v>31.54</v>
      </c>
      <c r="L32" s="37">
        <v>36.090000000000003</v>
      </c>
      <c r="M32" s="37">
        <v>32.159999999999997</v>
      </c>
      <c r="N32" s="37">
        <v>49</v>
      </c>
      <c r="O32" s="37">
        <v>54.1</v>
      </c>
      <c r="P32" s="48">
        <v>37.714315243239426</v>
      </c>
    </row>
    <row r="33" spans="1:16" ht="15.75" thickBot="1" x14ac:dyDescent="0.3">
      <c r="A33" s="44" t="s">
        <v>28</v>
      </c>
      <c r="B33" s="40">
        <v>22110</v>
      </c>
      <c r="C33" s="40">
        <v>21821</v>
      </c>
      <c r="D33" s="40">
        <v>19237</v>
      </c>
      <c r="E33" s="40">
        <v>19962</v>
      </c>
      <c r="F33" s="40">
        <v>18000</v>
      </c>
      <c r="G33" s="40">
        <v>17731</v>
      </c>
      <c r="H33" s="40">
        <v>20710</v>
      </c>
      <c r="I33" s="40">
        <v>19182</v>
      </c>
      <c r="J33" s="40">
        <v>20961</v>
      </c>
      <c r="K33" s="40">
        <v>18600</v>
      </c>
      <c r="L33" s="40">
        <v>21042</v>
      </c>
      <c r="M33" s="40">
        <v>19364</v>
      </c>
      <c r="N33" s="40">
        <v>19250</v>
      </c>
      <c r="O33" s="40">
        <v>19710</v>
      </c>
      <c r="P33" s="50">
        <v>19834.285714285714</v>
      </c>
    </row>
    <row r="34" spans="1:16" ht="19.5" thickBot="1" x14ac:dyDescent="0.3">
      <c r="A34" s="98" t="s">
        <v>44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x14ac:dyDescent="0.25">
      <c r="A35" s="51" t="s">
        <v>51</v>
      </c>
      <c r="B35" s="52">
        <v>28045.531914893618</v>
      </c>
      <c r="C35" s="52">
        <v>29396.024752380948</v>
      </c>
      <c r="D35" s="52">
        <v>28172.877373061354</v>
      </c>
      <c r="E35" s="52">
        <v>25892.211392108653</v>
      </c>
      <c r="F35" s="52">
        <v>28079.885445858519</v>
      </c>
      <c r="G35" s="52">
        <v>25246.074152696699</v>
      </c>
      <c r="H35" s="52">
        <v>24631.072351591956</v>
      </c>
      <c r="I35" s="52">
        <v>27047.649380297335</v>
      </c>
      <c r="J35" s="52">
        <v>28348.41146131805</v>
      </c>
      <c r="K35" s="52">
        <v>25720.756845943462</v>
      </c>
      <c r="L35" s="52">
        <v>23541.244154637734</v>
      </c>
      <c r="M35" s="52">
        <v>25985.561948547962</v>
      </c>
      <c r="N35" s="52">
        <v>27275.035714285714</v>
      </c>
      <c r="O35" s="52">
        <v>25708.241909869568</v>
      </c>
      <c r="P35" s="46">
        <v>26649.327056963688</v>
      </c>
    </row>
    <row r="36" spans="1:16" x14ac:dyDescent="0.25">
      <c r="A36" s="42" t="s">
        <v>52</v>
      </c>
      <c r="B36" s="38">
        <v>0</v>
      </c>
      <c r="C36" s="38">
        <v>0</v>
      </c>
      <c r="D36" s="38">
        <v>0</v>
      </c>
      <c r="E36" s="38">
        <v>250</v>
      </c>
      <c r="F36" s="38">
        <v>0</v>
      </c>
      <c r="G36" s="38">
        <v>226</v>
      </c>
      <c r="H36" s="38">
        <v>0</v>
      </c>
      <c r="I36" s="38">
        <v>92</v>
      </c>
      <c r="J36" s="38">
        <v>85</v>
      </c>
      <c r="K36" s="38">
        <v>121</v>
      </c>
      <c r="L36" s="38">
        <v>0</v>
      </c>
      <c r="M36" s="38">
        <v>0</v>
      </c>
      <c r="N36" s="38">
        <v>0</v>
      </c>
      <c r="O36" s="38">
        <v>310</v>
      </c>
      <c r="P36" s="47">
        <v>180.66666666666666</v>
      </c>
    </row>
    <row r="37" spans="1:16" x14ac:dyDescent="0.25">
      <c r="A37" s="43" t="s">
        <v>25</v>
      </c>
      <c r="B37" s="37">
        <v>18.8</v>
      </c>
      <c r="C37" s="37">
        <v>18.116332736644601</v>
      </c>
      <c r="D37" s="37">
        <v>17.035158962080004</v>
      </c>
      <c r="E37" s="37">
        <v>19.71</v>
      </c>
      <c r="F37" s="37">
        <v>15.05</v>
      </c>
      <c r="G37" s="37">
        <v>18.54</v>
      </c>
      <c r="H37" s="37">
        <v>20.401817549570293</v>
      </c>
      <c r="I37" s="37">
        <v>17.649999999999999</v>
      </c>
      <c r="J37" s="37">
        <v>17.45</v>
      </c>
      <c r="K37" s="37">
        <v>17.629000000000001</v>
      </c>
      <c r="L37" s="37">
        <v>21.543749999999999</v>
      </c>
      <c r="M37" s="37">
        <v>19.850000000000001</v>
      </c>
      <c r="N37" s="37">
        <v>16</v>
      </c>
      <c r="O37" s="37">
        <v>17.75</v>
      </c>
      <c r="P37" s="48">
        <v>18.251861374878207</v>
      </c>
    </row>
    <row r="38" spans="1:16" x14ac:dyDescent="0.25">
      <c r="A38" s="42" t="s">
        <v>26</v>
      </c>
      <c r="B38" s="3">
        <v>31530</v>
      </c>
      <c r="C38" s="3">
        <v>33398</v>
      </c>
      <c r="D38" s="3">
        <v>31975</v>
      </c>
      <c r="E38" s="3">
        <v>33070</v>
      </c>
      <c r="F38" s="3">
        <v>30400</v>
      </c>
      <c r="G38" s="3">
        <v>28435</v>
      </c>
      <c r="H38" s="3">
        <v>31550</v>
      </c>
      <c r="I38" s="3">
        <v>30679</v>
      </c>
      <c r="J38" s="3">
        <v>29031</v>
      </c>
      <c r="K38" s="3">
        <v>29858</v>
      </c>
      <c r="L38" s="3">
        <v>31079</v>
      </c>
      <c r="M38" s="3">
        <v>32649</v>
      </c>
      <c r="N38" s="3">
        <v>30081</v>
      </c>
      <c r="O38" s="3">
        <v>31560</v>
      </c>
      <c r="P38" s="49">
        <v>31092.5</v>
      </c>
    </row>
    <row r="39" spans="1:16" x14ac:dyDescent="0.25">
      <c r="A39" s="43" t="s">
        <v>27</v>
      </c>
      <c r="B39" s="37">
        <v>33.5</v>
      </c>
      <c r="C39" s="37">
        <v>36</v>
      </c>
      <c r="D39" s="37">
        <v>40.865498674862408</v>
      </c>
      <c r="E39" s="37">
        <v>41.6</v>
      </c>
      <c r="F39" s="37">
        <v>56.24</v>
      </c>
      <c r="G39" s="37">
        <v>31.1</v>
      </c>
      <c r="H39" s="37">
        <v>40.916035932155999</v>
      </c>
      <c r="I39" s="37">
        <v>37.19</v>
      </c>
      <c r="J39" s="37">
        <v>30</v>
      </c>
      <c r="K39" s="37">
        <v>41.36</v>
      </c>
      <c r="L39" s="37">
        <v>40.53</v>
      </c>
      <c r="M39" s="37">
        <v>37.19</v>
      </c>
      <c r="N39" s="37">
        <v>49</v>
      </c>
      <c r="O39" s="37">
        <v>54.1</v>
      </c>
      <c r="P39" s="48">
        <v>40.685109614787031</v>
      </c>
    </row>
    <row r="40" spans="1:16" ht="15.75" thickBot="1" x14ac:dyDescent="0.3">
      <c r="A40" s="44" t="s">
        <v>28</v>
      </c>
      <c r="B40" s="40">
        <v>22110</v>
      </c>
      <c r="C40" s="40">
        <v>21821</v>
      </c>
      <c r="D40" s="40">
        <v>19237</v>
      </c>
      <c r="E40" s="40">
        <v>19962</v>
      </c>
      <c r="F40" s="40">
        <v>18000</v>
      </c>
      <c r="G40" s="40">
        <v>17731</v>
      </c>
      <c r="H40" s="40">
        <v>20710</v>
      </c>
      <c r="I40" s="40">
        <v>19182</v>
      </c>
      <c r="J40" s="40">
        <v>20961</v>
      </c>
      <c r="K40" s="40">
        <v>18600</v>
      </c>
      <c r="L40" s="40">
        <v>21042</v>
      </c>
      <c r="M40" s="40">
        <v>19364</v>
      </c>
      <c r="N40" s="40">
        <v>19250</v>
      </c>
      <c r="O40" s="40">
        <v>19710</v>
      </c>
      <c r="P40" s="50">
        <v>19834.285714285714</v>
      </c>
    </row>
  </sheetData>
  <mergeCells count="8">
    <mergeCell ref="A27:P27"/>
    <mergeCell ref="A34:P34"/>
    <mergeCell ref="A13:P13"/>
    <mergeCell ref="A1:P1"/>
    <mergeCell ref="A2:P2"/>
    <mergeCell ref="A3:P3"/>
    <mergeCell ref="A20:P20"/>
    <mergeCell ref="A6:P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opLeftCell="A7" zoomScaleNormal="100" workbookViewId="0">
      <selection activeCell="I43" sqref="I4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6.85546875" style="1" customWidth="1"/>
    <col min="34" max="16384" width="9.140625" style="1"/>
  </cols>
  <sheetData>
    <row r="1" spans="1:31" ht="21" x14ac:dyDescent="0.35">
      <c r="A1" s="96" t="str">
        <f>'KN 2018 TV tab.1'!A1:P1</f>
        <v>Krajské normativy a ukazatele pro stanovení krajských normativů v roce 2018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42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v>25385.747899159662</v>
      </c>
      <c r="C7" s="52">
        <v>22929.982971729718</v>
      </c>
      <c r="D7" s="52">
        <v>21999.940388421648</v>
      </c>
      <c r="E7" s="52">
        <v>21253.778797344785</v>
      </c>
      <c r="F7" s="52">
        <v>55179.562043795617</v>
      </c>
      <c r="G7" s="52">
        <v>20017.84606918311</v>
      </c>
      <c r="H7" s="52">
        <v>25688.741966735695</v>
      </c>
      <c r="I7" s="52">
        <v>20935.437496140854</v>
      </c>
      <c r="J7" s="52">
        <v>22145.160743829001</v>
      </c>
      <c r="K7" s="52">
        <v>20585.023041083594</v>
      </c>
      <c r="L7" s="52">
        <v>21029.852709242747</v>
      </c>
      <c r="M7" s="52">
        <v>21414.342060689785</v>
      </c>
      <c r="N7" s="52">
        <v>44822.285714285717</v>
      </c>
      <c r="O7" s="52">
        <v>21728.457502232181</v>
      </c>
      <c r="P7" s="46">
        <v>26079.725671705295</v>
      </c>
    </row>
    <row r="8" spans="1:31" s="39" customFormat="1" x14ac:dyDescent="0.25">
      <c r="A8" s="42" t="s">
        <v>52</v>
      </c>
      <c r="B8" s="38">
        <v>0</v>
      </c>
      <c r="C8" s="38">
        <v>0</v>
      </c>
      <c r="D8" s="38">
        <v>0</v>
      </c>
      <c r="E8" s="38">
        <v>250</v>
      </c>
      <c r="F8" s="38">
        <v>0</v>
      </c>
      <c r="G8" s="38">
        <v>204</v>
      </c>
      <c r="H8" s="38">
        <v>0</v>
      </c>
      <c r="I8" s="38">
        <v>71.2</v>
      </c>
      <c r="J8" s="38">
        <v>66</v>
      </c>
      <c r="K8" s="38">
        <v>97</v>
      </c>
      <c r="L8" s="38">
        <v>0</v>
      </c>
      <c r="M8" s="38">
        <v>0</v>
      </c>
      <c r="N8" s="38">
        <v>0</v>
      </c>
      <c r="O8" s="38">
        <v>310</v>
      </c>
      <c r="P8" s="47">
        <v>166.36666666666667</v>
      </c>
    </row>
    <row r="9" spans="1:31" x14ac:dyDescent="0.25">
      <c r="A9" s="43" t="s">
        <v>25</v>
      </c>
      <c r="B9" s="37">
        <v>21.25</v>
      </c>
      <c r="C9" s="37">
        <v>22.058185504925415</v>
      </c>
      <c r="D9" s="37">
        <v>20.243210351840006</v>
      </c>
      <c r="E9" s="37">
        <v>25.61</v>
      </c>
      <c r="F9" s="37">
        <v>8.2200000000000006</v>
      </c>
      <c r="G9" s="37">
        <v>21.59</v>
      </c>
      <c r="H9" s="37">
        <v>18.470962228776386</v>
      </c>
      <c r="I9" s="37">
        <v>21.28</v>
      </c>
      <c r="J9" s="37">
        <v>18.63</v>
      </c>
      <c r="K9" s="37">
        <v>21.146000000000001</v>
      </c>
      <c r="L9" s="37">
        <v>21.923920994879296</v>
      </c>
      <c r="M9" s="37">
        <v>22.23</v>
      </c>
      <c r="N9" s="37">
        <v>9</v>
      </c>
      <c r="O9" s="37">
        <v>21.82</v>
      </c>
      <c r="P9" s="48">
        <v>19.533734220030077</v>
      </c>
    </row>
    <row r="10" spans="1:31" s="39" customFormat="1" x14ac:dyDescent="0.25">
      <c r="A10" s="42" t="s">
        <v>26</v>
      </c>
      <c r="B10" s="3">
        <v>31530</v>
      </c>
      <c r="C10" s="3">
        <v>33398</v>
      </c>
      <c r="D10" s="3">
        <v>31975</v>
      </c>
      <c r="E10" s="3">
        <v>33070</v>
      </c>
      <c r="F10" s="3">
        <v>30400</v>
      </c>
      <c r="G10" s="3">
        <v>28435</v>
      </c>
      <c r="H10" s="3">
        <v>31550</v>
      </c>
      <c r="I10" s="3">
        <v>30679</v>
      </c>
      <c r="J10" s="3">
        <v>29031</v>
      </c>
      <c r="K10" s="3">
        <v>29858</v>
      </c>
      <c r="L10" s="3">
        <v>31079</v>
      </c>
      <c r="M10" s="3">
        <v>32649</v>
      </c>
      <c r="N10" s="3">
        <v>30081</v>
      </c>
      <c r="O10" s="3">
        <v>31560</v>
      </c>
      <c r="P10" s="49">
        <v>31092.5</v>
      </c>
    </row>
    <row r="11" spans="1:31" x14ac:dyDescent="0.25">
      <c r="A11" s="43" t="s">
        <v>27</v>
      </c>
      <c r="B11" s="37">
        <v>35</v>
      </c>
      <c r="C11" s="37">
        <v>55</v>
      </c>
      <c r="D11" s="37">
        <v>75.799960061985615</v>
      </c>
      <c r="E11" s="37">
        <v>41.6</v>
      </c>
      <c r="F11" s="37">
        <v>20</v>
      </c>
      <c r="G11" s="37">
        <v>50.5</v>
      </c>
      <c r="H11" s="37">
        <v>47.868669611532006</v>
      </c>
      <c r="I11" s="37">
        <v>63.32</v>
      </c>
      <c r="J11" s="37">
        <v>73</v>
      </c>
      <c r="K11" s="37">
        <v>61.3</v>
      </c>
      <c r="L11" s="37">
        <v>62.83</v>
      </c>
      <c r="M11" s="37">
        <v>61.31</v>
      </c>
      <c r="N11" s="37">
        <v>49</v>
      </c>
      <c r="O11" s="37">
        <v>54.1</v>
      </c>
      <c r="P11" s="48">
        <v>53.61633069096554</v>
      </c>
    </row>
    <row r="12" spans="1:31" s="39" customFormat="1" ht="15.75" thickBot="1" x14ac:dyDescent="0.3">
      <c r="A12" s="44" t="s">
        <v>28</v>
      </c>
      <c r="B12" s="40">
        <v>22110</v>
      </c>
      <c r="C12" s="40">
        <v>21821</v>
      </c>
      <c r="D12" s="40">
        <v>19237</v>
      </c>
      <c r="E12" s="40">
        <v>19962</v>
      </c>
      <c r="F12" s="40">
        <v>18000</v>
      </c>
      <c r="G12" s="40">
        <v>17731</v>
      </c>
      <c r="H12" s="40">
        <v>20710</v>
      </c>
      <c r="I12" s="40">
        <v>19182</v>
      </c>
      <c r="J12" s="40">
        <v>20961</v>
      </c>
      <c r="K12" s="40">
        <v>18600</v>
      </c>
      <c r="L12" s="40">
        <v>21042</v>
      </c>
      <c r="M12" s="40">
        <v>19364</v>
      </c>
      <c r="N12" s="40">
        <v>19250</v>
      </c>
      <c r="O12" s="40">
        <v>19710</v>
      </c>
      <c r="P12" s="50">
        <v>19834.285714285714</v>
      </c>
    </row>
    <row r="13" spans="1:31" s="41" customFormat="1" ht="19.5" thickBot="1" x14ac:dyDescent="0.35">
      <c r="A13" s="98" t="s">
        <v>49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v>32812.105263157893</v>
      </c>
      <c r="C14" s="52">
        <v>33043.867713457556</v>
      </c>
      <c r="D14" s="52">
        <v>28174.37933336553</v>
      </c>
      <c r="E14" s="52">
        <v>26578.835862458633</v>
      </c>
      <c r="F14" s="52">
        <v>26794.396110092002</v>
      </c>
      <c r="G14" s="52">
        <v>27459.066066970401</v>
      </c>
      <c r="H14" s="52">
        <v>31547.53438333295</v>
      </c>
      <c r="I14" s="52">
        <v>29549.050424285771</v>
      </c>
      <c r="J14" s="52">
        <v>32780.198319327734</v>
      </c>
      <c r="K14" s="52">
        <v>25720.756845943462</v>
      </c>
      <c r="L14" s="52">
        <v>29107.107438732903</v>
      </c>
      <c r="M14" s="52">
        <v>29915.911606011432</v>
      </c>
      <c r="N14" s="52">
        <v>32481.362637362636</v>
      </c>
      <c r="O14" s="52">
        <v>32676.098771618119</v>
      </c>
      <c r="P14" s="46">
        <v>29902.905055436928</v>
      </c>
    </row>
    <row r="15" spans="1:31" s="39" customFormat="1" x14ac:dyDescent="0.25">
      <c r="A15" s="42" t="s">
        <v>52</v>
      </c>
      <c r="B15" s="38">
        <v>0</v>
      </c>
      <c r="C15" s="38">
        <v>0</v>
      </c>
      <c r="D15" s="38">
        <v>0</v>
      </c>
      <c r="E15" s="38">
        <v>250</v>
      </c>
      <c r="F15" s="38">
        <v>0</v>
      </c>
      <c r="G15" s="38">
        <v>235</v>
      </c>
      <c r="H15" s="38">
        <v>0</v>
      </c>
      <c r="I15" s="38">
        <v>100.5</v>
      </c>
      <c r="J15" s="38">
        <v>98</v>
      </c>
      <c r="K15" s="38">
        <v>121</v>
      </c>
      <c r="L15" s="38">
        <v>0</v>
      </c>
      <c r="M15" s="38">
        <v>0</v>
      </c>
      <c r="N15" s="38">
        <v>0</v>
      </c>
      <c r="O15" s="38">
        <v>310</v>
      </c>
      <c r="P15" s="47">
        <v>185.75</v>
      </c>
    </row>
    <row r="16" spans="1:31" x14ac:dyDescent="0.25">
      <c r="A16" s="43" t="s">
        <v>25</v>
      </c>
      <c r="B16" s="37">
        <v>15.2</v>
      </c>
      <c r="C16" s="37">
        <v>15.551915923058266</v>
      </c>
      <c r="D16" s="37">
        <v>17.035158962080004</v>
      </c>
      <c r="E16" s="37">
        <v>19.059999999999999</v>
      </c>
      <c r="F16" s="37">
        <v>14.87</v>
      </c>
      <c r="G16" s="37">
        <v>16.55</v>
      </c>
      <c r="H16" s="37">
        <v>14.862427039621968</v>
      </c>
      <c r="I16" s="37">
        <v>15.76</v>
      </c>
      <c r="J16" s="37">
        <v>14.28</v>
      </c>
      <c r="K16" s="37">
        <v>17.629000000000001</v>
      </c>
      <c r="L16" s="37">
        <v>16.302272727272726</v>
      </c>
      <c r="M16" s="37">
        <v>16.440000000000001</v>
      </c>
      <c r="N16" s="37">
        <v>13</v>
      </c>
      <c r="O16" s="37">
        <v>13.380348795397341</v>
      </c>
      <c r="P16" s="48">
        <v>15.70865167481645</v>
      </c>
    </row>
    <row r="17" spans="1:16" s="39" customFormat="1" x14ac:dyDescent="0.25">
      <c r="A17" s="42" t="s">
        <v>26</v>
      </c>
      <c r="B17" s="3">
        <v>31530</v>
      </c>
      <c r="C17" s="3">
        <v>33398</v>
      </c>
      <c r="D17" s="3">
        <v>31975</v>
      </c>
      <c r="E17" s="3">
        <v>33070</v>
      </c>
      <c r="F17" s="3">
        <v>30400</v>
      </c>
      <c r="G17" s="3">
        <v>28435</v>
      </c>
      <c r="H17" s="3">
        <v>31550</v>
      </c>
      <c r="I17" s="3">
        <v>30679</v>
      </c>
      <c r="J17" s="3">
        <v>29031</v>
      </c>
      <c r="K17" s="3">
        <v>29858</v>
      </c>
      <c r="L17" s="3">
        <v>31079</v>
      </c>
      <c r="M17" s="3">
        <v>32649</v>
      </c>
      <c r="N17" s="3">
        <v>30081</v>
      </c>
      <c r="O17" s="3">
        <v>31560</v>
      </c>
      <c r="P17" s="49">
        <v>31092.5</v>
      </c>
    </row>
    <row r="18" spans="1:16" x14ac:dyDescent="0.25">
      <c r="A18" s="43" t="s">
        <v>27</v>
      </c>
      <c r="B18" s="37">
        <v>33.5</v>
      </c>
      <c r="C18" s="37">
        <v>36</v>
      </c>
      <c r="D18" s="37">
        <v>40.854635969207202</v>
      </c>
      <c r="E18" s="37">
        <v>41.6</v>
      </c>
      <c r="F18" s="37">
        <v>95.5</v>
      </c>
      <c r="G18" s="37">
        <v>31.1</v>
      </c>
      <c r="H18" s="37">
        <v>40.916035932155999</v>
      </c>
      <c r="I18" s="37">
        <v>37.19</v>
      </c>
      <c r="J18" s="37">
        <v>30</v>
      </c>
      <c r="K18" s="37">
        <v>41.36</v>
      </c>
      <c r="L18" s="37">
        <v>40.53</v>
      </c>
      <c r="M18" s="37">
        <v>38.19</v>
      </c>
      <c r="N18" s="37">
        <v>49</v>
      </c>
      <c r="O18" s="37">
        <v>54.1</v>
      </c>
      <c r="P18" s="48">
        <v>43.560047992954516</v>
      </c>
    </row>
    <row r="19" spans="1:16" s="39" customFormat="1" ht="15.75" thickBot="1" x14ac:dyDescent="0.3">
      <c r="A19" s="44" t="s">
        <v>28</v>
      </c>
      <c r="B19" s="40">
        <v>22110</v>
      </c>
      <c r="C19" s="40">
        <v>21821</v>
      </c>
      <c r="D19" s="40">
        <v>19237</v>
      </c>
      <c r="E19" s="40">
        <v>19962</v>
      </c>
      <c r="F19" s="40">
        <v>18000</v>
      </c>
      <c r="G19" s="40">
        <v>17731</v>
      </c>
      <c r="H19" s="40">
        <v>20710</v>
      </c>
      <c r="I19" s="40">
        <v>19182</v>
      </c>
      <c r="J19" s="40">
        <v>20961</v>
      </c>
      <c r="K19" s="40">
        <v>18600</v>
      </c>
      <c r="L19" s="40">
        <v>21042</v>
      </c>
      <c r="M19" s="40">
        <v>19364</v>
      </c>
      <c r="N19" s="40">
        <v>19250</v>
      </c>
      <c r="O19" s="40">
        <v>19710</v>
      </c>
      <c r="P19" s="50">
        <v>19834.285714285714</v>
      </c>
    </row>
    <row r="20" spans="1:16" s="41" customFormat="1" ht="19.5" thickBot="1" x14ac:dyDescent="0.35">
      <c r="A20" s="98" t="s">
        <v>43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v>27323.076923076922</v>
      </c>
      <c r="C21" s="52">
        <v>27154.043139940375</v>
      </c>
      <c r="D21" s="52">
        <v>24433.742210942171</v>
      </c>
      <c r="E21" s="52">
        <v>30391.416344363271</v>
      </c>
      <c r="F21" s="52">
        <v>47431.836623522533</v>
      </c>
      <c r="G21" s="52">
        <v>26218.034038683811</v>
      </c>
      <c r="H21" s="52">
        <v>28114.277522090921</v>
      </c>
      <c r="I21" s="52">
        <v>25504.620864413395</v>
      </c>
      <c r="J21" s="52">
        <v>27494.218979703786</v>
      </c>
      <c r="K21" s="52">
        <v>23692.795758686607</v>
      </c>
      <c r="L21" s="52">
        <v>24627.76851537425</v>
      </c>
      <c r="M21" s="52">
        <v>25720.695830395416</v>
      </c>
      <c r="N21" s="52">
        <v>33592.045714285712</v>
      </c>
      <c r="O21" s="52">
        <v>25435.307663680534</v>
      </c>
      <c r="P21" s="46">
        <v>28366.705723511404</v>
      </c>
    </row>
    <row r="22" spans="1:16" s="39" customFormat="1" x14ac:dyDescent="0.25">
      <c r="A22" s="42" t="s">
        <v>52</v>
      </c>
      <c r="B22" s="38">
        <v>0</v>
      </c>
      <c r="C22" s="38">
        <v>0</v>
      </c>
      <c r="D22" s="38">
        <v>0</v>
      </c>
      <c r="E22" s="38">
        <v>250</v>
      </c>
      <c r="F22" s="38">
        <v>0</v>
      </c>
      <c r="G22" s="38">
        <v>230</v>
      </c>
      <c r="H22" s="38">
        <v>0</v>
      </c>
      <c r="I22" s="38">
        <v>86.7</v>
      </c>
      <c r="J22" s="38">
        <v>82</v>
      </c>
      <c r="K22" s="38">
        <v>111</v>
      </c>
      <c r="L22" s="38">
        <v>0</v>
      </c>
      <c r="M22" s="38">
        <v>0</v>
      </c>
      <c r="N22" s="38">
        <v>0</v>
      </c>
      <c r="O22" s="38">
        <v>310</v>
      </c>
      <c r="P22" s="47">
        <v>178.28333333333333</v>
      </c>
    </row>
    <row r="23" spans="1:16" x14ac:dyDescent="0.25">
      <c r="A23" s="43" t="s">
        <v>25</v>
      </c>
      <c r="B23" s="37">
        <v>19.5</v>
      </c>
      <c r="C23" s="37">
        <v>20.159376787395622</v>
      </c>
      <c r="D23" s="37">
        <v>19.821000000000002</v>
      </c>
      <c r="E23" s="37">
        <v>16.11</v>
      </c>
      <c r="F23" s="37">
        <v>8.66</v>
      </c>
      <c r="G23" s="37">
        <v>17.61</v>
      </c>
      <c r="H23" s="37">
        <v>17.177565907506821</v>
      </c>
      <c r="I23" s="37">
        <v>19.059999999999999</v>
      </c>
      <c r="J23" s="37">
        <v>18.23</v>
      </c>
      <c r="K23" s="37">
        <v>19.582999999999998</v>
      </c>
      <c r="L23" s="37">
        <v>20.271428571428572</v>
      </c>
      <c r="M23" s="37">
        <v>20.12</v>
      </c>
      <c r="N23" s="37">
        <v>12.5</v>
      </c>
      <c r="O23" s="37">
        <v>17.98</v>
      </c>
      <c r="P23" s="48">
        <v>17.627312233309357</v>
      </c>
    </row>
    <row r="24" spans="1:16" s="39" customFormat="1" x14ac:dyDescent="0.25">
      <c r="A24" s="42" t="s">
        <v>26</v>
      </c>
      <c r="B24" s="3">
        <v>31530</v>
      </c>
      <c r="C24" s="3">
        <v>33398</v>
      </c>
      <c r="D24" s="3">
        <v>31975</v>
      </c>
      <c r="E24" s="3">
        <v>33070</v>
      </c>
      <c r="F24" s="3">
        <v>30400</v>
      </c>
      <c r="G24" s="3">
        <v>28435</v>
      </c>
      <c r="H24" s="3">
        <v>31550</v>
      </c>
      <c r="I24" s="3">
        <v>30679</v>
      </c>
      <c r="J24" s="3">
        <v>29031</v>
      </c>
      <c r="K24" s="3">
        <v>29858</v>
      </c>
      <c r="L24" s="3">
        <v>31079</v>
      </c>
      <c r="M24" s="3">
        <v>32649</v>
      </c>
      <c r="N24" s="3">
        <v>30081</v>
      </c>
      <c r="O24" s="3">
        <v>31560</v>
      </c>
      <c r="P24" s="49">
        <v>31092.5</v>
      </c>
    </row>
    <row r="25" spans="1:16" x14ac:dyDescent="0.25">
      <c r="A25" s="43" t="s">
        <v>27</v>
      </c>
      <c r="B25" s="37">
        <v>33.5</v>
      </c>
      <c r="C25" s="37">
        <v>36</v>
      </c>
      <c r="D25" s="37">
        <v>45.482148578322409</v>
      </c>
      <c r="E25" s="37">
        <v>41.6</v>
      </c>
      <c r="F25" s="37">
        <v>40.700000000000003</v>
      </c>
      <c r="G25" s="37">
        <v>31.1</v>
      </c>
      <c r="H25" s="37">
        <v>40.916035932155999</v>
      </c>
      <c r="I25" s="37">
        <v>37.19</v>
      </c>
      <c r="J25" s="37">
        <v>30</v>
      </c>
      <c r="K25" s="37">
        <v>41.36</v>
      </c>
      <c r="L25" s="37">
        <v>40.53</v>
      </c>
      <c r="M25" s="37">
        <v>37.19</v>
      </c>
      <c r="N25" s="37">
        <v>49</v>
      </c>
      <c r="O25" s="37">
        <v>54.1</v>
      </c>
      <c r="P25" s="48">
        <v>39.904870322177025</v>
      </c>
    </row>
    <row r="26" spans="1:16" s="39" customFormat="1" ht="15.75" thickBot="1" x14ac:dyDescent="0.3">
      <c r="A26" s="44" t="s">
        <v>28</v>
      </c>
      <c r="B26" s="40">
        <v>22110</v>
      </c>
      <c r="C26" s="40">
        <v>21821</v>
      </c>
      <c r="D26" s="40">
        <v>19237</v>
      </c>
      <c r="E26" s="40">
        <v>19962</v>
      </c>
      <c r="F26" s="40">
        <v>18000</v>
      </c>
      <c r="G26" s="40">
        <v>17731</v>
      </c>
      <c r="H26" s="40">
        <v>20710</v>
      </c>
      <c r="I26" s="40">
        <v>19182</v>
      </c>
      <c r="J26" s="40">
        <v>20961</v>
      </c>
      <c r="K26" s="40">
        <v>18600</v>
      </c>
      <c r="L26" s="40">
        <v>21042</v>
      </c>
      <c r="M26" s="40">
        <v>19364</v>
      </c>
      <c r="N26" s="40">
        <v>19250</v>
      </c>
      <c r="O26" s="40">
        <v>19710</v>
      </c>
      <c r="P26" s="50">
        <v>19834.285714285714</v>
      </c>
    </row>
    <row r="27" spans="1:16" s="41" customFormat="1" ht="19.5" thickBot="1" x14ac:dyDescent="0.35">
      <c r="A27" s="98" t="s">
        <v>50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v>32812.105263157893</v>
      </c>
      <c r="C28" s="52">
        <v>33820.496369523804</v>
      </c>
      <c r="D28" s="52">
        <v>25432.043911060849</v>
      </c>
      <c r="E28" s="52">
        <v>25892.211392108653</v>
      </c>
      <c r="F28" s="52">
        <v>26539.93778415889</v>
      </c>
      <c r="G28" s="52">
        <v>23708.572572967147</v>
      </c>
      <c r="H28" s="52">
        <v>26447.714163195767</v>
      </c>
      <c r="I28" s="52">
        <v>27047.649380297335</v>
      </c>
      <c r="J28" s="52">
        <v>28348.41146131805</v>
      </c>
      <c r="K28" s="52">
        <v>25550.416451515826</v>
      </c>
      <c r="L28" s="52">
        <v>24475.02682378078</v>
      </c>
      <c r="M28" s="52">
        <v>27517.838058460253</v>
      </c>
      <c r="N28" s="52" t="s">
        <v>64</v>
      </c>
      <c r="O28" s="52">
        <v>23606.032881192681</v>
      </c>
      <c r="P28" s="46">
        <v>27015.265885595232</v>
      </c>
    </row>
    <row r="29" spans="1:16" s="39" customFormat="1" x14ac:dyDescent="0.25">
      <c r="A29" s="42" t="s">
        <v>52</v>
      </c>
      <c r="B29" s="38">
        <v>0</v>
      </c>
      <c r="C29" s="38">
        <v>0</v>
      </c>
      <c r="D29" s="38">
        <v>0</v>
      </c>
      <c r="E29" s="38">
        <v>250</v>
      </c>
      <c r="F29" s="38">
        <v>0</v>
      </c>
      <c r="G29" s="38">
        <v>220</v>
      </c>
      <c r="H29" s="38">
        <v>0</v>
      </c>
      <c r="I29" s="38">
        <v>92</v>
      </c>
      <c r="J29" s="38">
        <v>85</v>
      </c>
      <c r="K29" s="38">
        <v>120</v>
      </c>
      <c r="L29" s="38">
        <v>0</v>
      </c>
      <c r="M29" s="38">
        <v>0</v>
      </c>
      <c r="N29" s="38" t="s">
        <v>66</v>
      </c>
      <c r="O29" s="38">
        <v>310</v>
      </c>
      <c r="P29" s="47">
        <v>179.5</v>
      </c>
    </row>
    <row r="30" spans="1:16" x14ac:dyDescent="0.25">
      <c r="A30" s="43" t="s">
        <v>25</v>
      </c>
      <c r="B30" s="37">
        <v>15.2</v>
      </c>
      <c r="C30" s="37">
        <v>15.096943947203831</v>
      </c>
      <c r="D30" s="37">
        <v>18.872682068240003</v>
      </c>
      <c r="E30" s="37">
        <v>19.71</v>
      </c>
      <c r="F30" s="37">
        <v>17.91</v>
      </c>
      <c r="G30" s="37">
        <v>20.23</v>
      </c>
      <c r="H30" s="37">
        <v>18.582678606366638</v>
      </c>
      <c r="I30" s="37">
        <v>17.649999999999999</v>
      </c>
      <c r="J30" s="37">
        <v>17.45</v>
      </c>
      <c r="K30" s="37">
        <v>17.777999999999999</v>
      </c>
      <c r="L30" s="37">
        <v>20.441135150323124</v>
      </c>
      <c r="M30" s="37">
        <v>18.420000000000002</v>
      </c>
      <c r="N30" s="37" t="s">
        <v>66</v>
      </c>
      <c r="O30" s="37">
        <v>19.690000000000001</v>
      </c>
      <c r="P30" s="48">
        <v>18.233187674779508</v>
      </c>
    </row>
    <row r="31" spans="1:16" s="39" customFormat="1" x14ac:dyDescent="0.25">
      <c r="A31" s="42" t="s">
        <v>26</v>
      </c>
      <c r="B31" s="3">
        <v>31530</v>
      </c>
      <c r="C31" s="3">
        <v>33398</v>
      </c>
      <c r="D31" s="3">
        <v>31975</v>
      </c>
      <c r="E31" s="3">
        <v>33070</v>
      </c>
      <c r="F31" s="3">
        <v>30400</v>
      </c>
      <c r="G31" s="3">
        <v>28435</v>
      </c>
      <c r="H31" s="3">
        <v>31550</v>
      </c>
      <c r="I31" s="3">
        <v>30679</v>
      </c>
      <c r="J31" s="3">
        <v>29031</v>
      </c>
      <c r="K31" s="3">
        <v>29858</v>
      </c>
      <c r="L31" s="3">
        <v>31079</v>
      </c>
      <c r="M31" s="3">
        <v>32649</v>
      </c>
      <c r="N31" s="3" t="s">
        <v>66</v>
      </c>
      <c r="O31" s="3">
        <v>31560</v>
      </c>
      <c r="P31" s="49">
        <v>31170.307692307691</v>
      </c>
    </row>
    <row r="32" spans="1:16" x14ac:dyDescent="0.25">
      <c r="A32" s="43" t="s">
        <v>27</v>
      </c>
      <c r="B32" s="37">
        <v>33.5</v>
      </c>
      <c r="C32" s="37">
        <v>36</v>
      </c>
      <c r="D32" s="37">
        <v>45.254031759563212</v>
      </c>
      <c r="E32" s="37">
        <v>41.6</v>
      </c>
      <c r="F32" s="37">
        <v>35</v>
      </c>
      <c r="G32" s="37">
        <v>31.1</v>
      </c>
      <c r="H32" s="37">
        <v>40.916035932155999</v>
      </c>
      <c r="I32" s="37">
        <v>37.19</v>
      </c>
      <c r="J32" s="37">
        <v>30</v>
      </c>
      <c r="K32" s="37">
        <v>41.36</v>
      </c>
      <c r="L32" s="37">
        <v>40.53</v>
      </c>
      <c r="M32" s="37">
        <v>37.19</v>
      </c>
      <c r="N32" s="37" t="s">
        <v>66</v>
      </c>
      <c r="O32" s="37">
        <v>54.1</v>
      </c>
      <c r="P32" s="48">
        <v>38.749235976286101</v>
      </c>
    </row>
    <row r="33" spans="1:16" s="39" customFormat="1" ht="15.75" thickBot="1" x14ac:dyDescent="0.3">
      <c r="A33" s="44" t="s">
        <v>28</v>
      </c>
      <c r="B33" s="40">
        <v>22110</v>
      </c>
      <c r="C33" s="40">
        <v>21821</v>
      </c>
      <c r="D33" s="40">
        <v>19237</v>
      </c>
      <c r="E33" s="40">
        <v>19962</v>
      </c>
      <c r="F33" s="40">
        <v>18000</v>
      </c>
      <c r="G33" s="40">
        <v>17731</v>
      </c>
      <c r="H33" s="40">
        <v>20710</v>
      </c>
      <c r="I33" s="40">
        <v>19182</v>
      </c>
      <c r="J33" s="40">
        <v>20961</v>
      </c>
      <c r="K33" s="40">
        <v>18600</v>
      </c>
      <c r="L33" s="40">
        <v>21042</v>
      </c>
      <c r="M33" s="40">
        <v>19364</v>
      </c>
      <c r="N33" s="40" t="s">
        <v>66</v>
      </c>
      <c r="O33" s="40">
        <v>19710</v>
      </c>
      <c r="P33" s="50">
        <v>19879.23076923077</v>
      </c>
    </row>
    <row r="34" spans="1:16" s="41" customFormat="1" ht="19.5" thickBot="1" x14ac:dyDescent="0.35">
      <c r="A34" s="98" t="s">
        <v>46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v>27566.76923076923</v>
      </c>
      <c r="C35" s="52">
        <v>26985.503133747414</v>
      </c>
      <c r="D35" s="52">
        <v>26789.274707294961</v>
      </c>
      <c r="E35" s="52">
        <v>23755.548142333857</v>
      </c>
      <c r="F35" s="52" t="s">
        <v>64</v>
      </c>
      <c r="G35" s="52">
        <v>23844.529889298894</v>
      </c>
      <c r="H35" s="52" t="s">
        <v>64</v>
      </c>
      <c r="I35" s="52">
        <v>24687.350999449842</v>
      </c>
      <c r="J35" s="52">
        <v>28816.775366568916</v>
      </c>
      <c r="K35" s="52">
        <v>27405.579028319327</v>
      </c>
      <c r="L35" s="52">
        <v>23064.927513186012</v>
      </c>
      <c r="M35" s="52">
        <v>24969.394873458794</v>
      </c>
      <c r="N35" s="52">
        <v>40811.485714285714</v>
      </c>
      <c r="O35" s="52">
        <v>23204.477306583576</v>
      </c>
      <c r="P35" s="46">
        <v>26825.13465877471</v>
      </c>
    </row>
    <row r="36" spans="1:16" s="39" customFormat="1" x14ac:dyDescent="0.25">
      <c r="A36" s="42" t="s">
        <v>52</v>
      </c>
      <c r="B36" s="38">
        <v>0</v>
      </c>
      <c r="C36" s="38">
        <v>0</v>
      </c>
      <c r="D36" s="38">
        <v>0</v>
      </c>
      <c r="E36" s="38">
        <v>250</v>
      </c>
      <c r="F36" s="38" t="s">
        <v>66</v>
      </c>
      <c r="G36" s="38">
        <v>220</v>
      </c>
      <c r="H36" s="38" t="s">
        <v>66</v>
      </c>
      <c r="I36" s="38">
        <v>83.9</v>
      </c>
      <c r="J36" s="38">
        <v>86</v>
      </c>
      <c r="K36" s="38">
        <v>129</v>
      </c>
      <c r="L36" s="38">
        <v>0</v>
      </c>
      <c r="M36" s="38">
        <v>0</v>
      </c>
      <c r="N36" s="38">
        <v>0</v>
      </c>
      <c r="O36" s="38">
        <v>310</v>
      </c>
      <c r="P36" s="47">
        <v>179.81666666666669</v>
      </c>
    </row>
    <row r="37" spans="1:16" x14ac:dyDescent="0.25">
      <c r="A37" s="43" t="s">
        <v>25</v>
      </c>
      <c r="B37" s="37">
        <v>19.5</v>
      </c>
      <c r="C37" s="37">
        <v>21.951784851299003</v>
      </c>
      <c r="D37" s="37">
        <v>18.537664043360003</v>
      </c>
      <c r="E37" s="37">
        <v>22.05</v>
      </c>
      <c r="F37" s="37" t="s">
        <v>66</v>
      </c>
      <c r="G37" s="37">
        <v>21.68</v>
      </c>
      <c r="H37" s="37" t="s">
        <v>66</v>
      </c>
      <c r="I37" s="37">
        <v>21.28</v>
      </c>
      <c r="J37" s="37">
        <v>17.05</v>
      </c>
      <c r="K37" s="37">
        <v>17.625</v>
      </c>
      <c r="L37" s="37">
        <v>23.21</v>
      </c>
      <c r="M37" s="37">
        <v>22.08</v>
      </c>
      <c r="N37" s="37">
        <v>10</v>
      </c>
      <c r="O37" s="37">
        <v>20.10983796296296</v>
      </c>
      <c r="P37" s="48">
        <v>19.589523904801833</v>
      </c>
    </row>
    <row r="38" spans="1:16" s="39" customFormat="1" x14ac:dyDescent="0.25">
      <c r="A38" s="42" t="s">
        <v>26</v>
      </c>
      <c r="B38" s="3">
        <v>31530</v>
      </c>
      <c r="C38" s="3">
        <v>33398</v>
      </c>
      <c r="D38" s="3">
        <v>31975</v>
      </c>
      <c r="E38" s="3">
        <v>33070</v>
      </c>
      <c r="F38" s="3" t="s">
        <v>66</v>
      </c>
      <c r="G38" s="3">
        <v>28435</v>
      </c>
      <c r="H38" s="3" t="s">
        <v>66</v>
      </c>
      <c r="I38" s="3">
        <v>30679</v>
      </c>
      <c r="J38" s="3">
        <v>29031</v>
      </c>
      <c r="K38" s="3">
        <v>29858</v>
      </c>
      <c r="L38" s="3">
        <v>31079</v>
      </c>
      <c r="M38" s="3">
        <v>32649</v>
      </c>
      <c r="N38" s="3">
        <v>30081</v>
      </c>
      <c r="O38" s="3">
        <v>31560</v>
      </c>
      <c r="P38" s="49">
        <v>31112.083333333332</v>
      </c>
    </row>
    <row r="39" spans="1:16" x14ac:dyDescent="0.25">
      <c r="A39" s="43" t="s">
        <v>27</v>
      </c>
      <c r="B39" s="37">
        <v>32.5</v>
      </c>
      <c r="C39" s="37">
        <v>30</v>
      </c>
      <c r="D39" s="37">
        <v>37.899980030992808</v>
      </c>
      <c r="E39" s="37">
        <v>41.6</v>
      </c>
      <c r="F39" s="37" t="s">
        <v>66</v>
      </c>
      <c r="G39" s="37">
        <v>26.25</v>
      </c>
      <c r="H39" s="37" t="s">
        <v>66</v>
      </c>
      <c r="I39" s="37">
        <v>31.16</v>
      </c>
      <c r="J39" s="37">
        <v>30</v>
      </c>
      <c r="K39" s="37">
        <v>31.54</v>
      </c>
      <c r="L39" s="37">
        <v>36.090000000000003</v>
      </c>
      <c r="M39" s="37">
        <v>32.159999999999997</v>
      </c>
      <c r="N39" s="37">
        <v>49</v>
      </c>
      <c r="O39" s="37">
        <v>54.1</v>
      </c>
      <c r="P39" s="48">
        <v>36.024998335916074</v>
      </c>
    </row>
    <row r="40" spans="1:16" s="39" customFormat="1" ht="15.75" thickBot="1" x14ac:dyDescent="0.3">
      <c r="A40" s="44" t="s">
        <v>28</v>
      </c>
      <c r="B40" s="40">
        <v>22110</v>
      </c>
      <c r="C40" s="40">
        <v>21821</v>
      </c>
      <c r="D40" s="40">
        <v>19237</v>
      </c>
      <c r="E40" s="40">
        <v>19962</v>
      </c>
      <c r="F40" s="40" t="s">
        <v>66</v>
      </c>
      <c r="G40" s="40">
        <v>17731</v>
      </c>
      <c r="H40" s="40" t="s">
        <v>66</v>
      </c>
      <c r="I40" s="40">
        <v>19182</v>
      </c>
      <c r="J40" s="40">
        <v>20961</v>
      </c>
      <c r="K40" s="40">
        <v>18600</v>
      </c>
      <c r="L40" s="40">
        <v>21042</v>
      </c>
      <c r="M40" s="40">
        <v>19364</v>
      </c>
      <c r="N40" s="40">
        <v>19250</v>
      </c>
      <c r="O40" s="40">
        <v>19710</v>
      </c>
      <c r="P40" s="50">
        <v>19914.166666666668</v>
      </c>
    </row>
    <row r="43" spans="1:16" x14ac:dyDescent="0.25">
      <c r="A43"/>
    </row>
  </sheetData>
  <mergeCells count="8">
    <mergeCell ref="A34:P34"/>
    <mergeCell ref="A27:P27"/>
    <mergeCell ref="A6:P6"/>
    <mergeCell ref="A20:P20"/>
    <mergeCell ref="A1:P1"/>
    <mergeCell ref="A2:P2"/>
    <mergeCell ref="A3:P3"/>
    <mergeCell ref="A13:P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5" sqref="H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5" sqref="H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5" sqref="H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5" sqref="H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G36" sqref="G3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42</vt:i4>
      </vt:variant>
    </vt:vector>
  </HeadingPairs>
  <TitlesOfParts>
    <vt:vector size="4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Graf č. 12</vt:lpstr>
      <vt:lpstr>Graf č. 13</vt:lpstr>
      <vt:lpstr>Graf č. 14</vt:lpstr>
      <vt:lpstr>Graf č. 15</vt:lpstr>
      <vt:lpstr>Graf č. 16</vt:lpstr>
      <vt:lpstr>Graf č. 17</vt:lpstr>
      <vt:lpstr>Graf č. 18</vt:lpstr>
      <vt:lpstr>Graf č. 19</vt:lpstr>
      <vt:lpstr>Graf č. 20</vt:lpstr>
      <vt:lpstr>Graf č. 21</vt:lpstr>
      <vt:lpstr>Graf č. 22</vt:lpstr>
      <vt:lpstr>Tabulka č. 1</vt:lpstr>
      <vt:lpstr>Tabulka č. 2</vt:lpstr>
      <vt:lpstr>Tabulka č. 3</vt:lpstr>
      <vt:lpstr>Tabulka č. 4</vt:lpstr>
      <vt:lpstr>Tabulka č. 5</vt:lpstr>
      <vt:lpstr>Tabulka č. 6</vt:lpstr>
      <vt:lpstr>Tabulka č. 7</vt:lpstr>
      <vt:lpstr>Tabulka č. 8</vt:lpstr>
      <vt:lpstr>Tabulka č. 9</vt:lpstr>
      <vt:lpstr>Tabulka č. 10</vt:lpstr>
      <vt:lpstr>Tabulka č. 11</vt:lpstr>
      <vt:lpstr>Tabulka č. 12</vt:lpstr>
      <vt:lpstr>KN 2019</vt:lpstr>
      <vt:lpstr>KN 2018 TV tab.1</vt:lpstr>
      <vt:lpstr>KN 2018 TV tab.2</vt:lpstr>
      <vt:lpstr>KN 2018 TV tab.3</vt:lpstr>
      <vt:lpstr>KN 2018 OV tab.4</vt:lpstr>
      <vt:lpstr>KN 2018 OV tab.5</vt:lpstr>
      <vt:lpstr>KN 2018 OV tab.6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2014-07-16T08:17:14Z</cp:lastPrinted>
  <dcterms:created xsi:type="dcterms:W3CDTF">2013-04-19T07:05:39Z</dcterms:created>
  <dcterms:modified xsi:type="dcterms:W3CDTF">2019-07-03T13:13:22Z</dcterms:modified>
</cp:coreProperties>
</file>